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FCBF2C1B-3712-497F-B33A-71748A2B3A6D}" xr6:coauthVersionLast="47" xr6:coauthVersionMax="47" xr10:uidLastSave="{00000000-0000-0000-0000-000000000000}"/>
  <bookViews>
    <workbookView xWindow="28680" yWindow="-120" windowWidth="29040" windowHeight="15840" firstSheet="1" activeTab="4" xr2:uid="{00000000-000D-0000-FFFF-FFFF00000000}"/>
  </bookViews>
  <sheets>
    <sheet name="Required Docs" sheetId="8" r:id="rId1"/>
    <sheet name="Pricing Schedule1" sheetId="20" r:id="rId2"/>
    <sheet name="Pricing Schedule" sheetId="9" state="hidden" r:id="rId3"/>
    <sheet name="PRICE EVAL FORM" sheetId="2" r:id="rId4"/>
    <sheet name="Preliminary Evaluation" sheetId="11" r:id="rId5"/>
    <sheet name="AFTER NEGOTIATIONS" sheetId="24" r:id="rId6"/>
    <sheet name="REFERENCE CHECK LOG" sheetId="22" r:id="rId7"/>
    <sheet name="Reference Checks" sheetId="14" state="hidden" r:id="rId8"/>
    <sheet name="Proposal Evaluation Summary" sheetId="13" state="hidden" r:id="rId9"/>
  </sheets>
  <definedNames>
    <definedName name="_xlnm.Print_Area" localSheetId="5">'AFTER NEGOTIATIONS'!#REF!</definedName>
    <definedName name="_xlnm.Print_Area" localSheetId="4">'Preliminary Evaluation'!$A$3:$H$21</definedName>
    <definedName name="_xlnm.Print_Area" localSheetId="2">'Pricing Schedule'!$B$1:$G$2</definedName>
    <definedName name="_xlnm.Print_Area" localSheetId="1">'Pricing Schedule1'!$B$1:$D$30</definedName>
    <definedName name="_xlnm.Print_Titles" localSheetId="5">'AFTER NEGOTIATIONS'!#REF!</definedName>
    <definedName name="_xlnm.Print_Titles" localSheetId="4">'Preliminary Evaluation'!$3:$3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9" i="11" l="1"/>
  <c r="F59" i="11"/>
  <c r="E59" i="11"/>
  <c r="D59" i="11"/>
  <c r="C59" i="11"/>
  <c r="G52" i="11"/>
  <c r="F52" i="11"/>
  <c r="E52" i="11"/>
  <c r="D52" i="11"/>
  <c r="C52" i="11"/>
  <c r="H58" i="11"/>
  <c r="H57" i="11"/>
  <c r="H56" i="11"/>
  <c r="H55" i="11"/>
  <c r="H51" i="11"/>
  <c r="H50" i="11"/>
  <c r="H49" i="11"/>
  <c r="H48" i="11"/>
  <c r="H30" i="11"/>
  <c r="H29" i="11"/>
  <c r="H28" i="11"/>
  <c r="H27" i="11"/>
  <c r="H37" i="11"/>
  <c r="H36" i="11"/>
  <c r="H35" i="11"/>
  <c r="H34" i="11"/>
  <c r="G38" i="11"/>
  <c r="F38" i="11"/>
  <c r="E38" i="11"/>
  <c r="D38" i="11"/>
  <c r="C38" i="11"/>
  <c r="G31" i="11"/>
  <c r="F31" i="11"/>
  <c r="E31" i="11"/>
  <c r="D31" i="11"/>
  <c r="C31" i="11"/>
  <c r="G45" i="11"/>
  <c r="F45" i="11"/>
  <c r="E45" i="11"/>
  <c r="D45" i="11"/>
  <c r="C45" i="11"/>
  <c r="H44" i="11"/>
  <c r="H43" i="11"/>
  <c r="H42" i="11"/>
  <c r="H41" i="11"/>
  <c r="G23" i="11"/>
  <c r="F23" i="11"/>
  <c r="E23" i="11"/>
  <c r="D23" i="11"/>
  <c r="C23" i="11"/>
  <c r="H22" i="11"/>
  <c r="H21" i="11"/>
  <c r="H20" i="11"/>
  <c r="H19" i="11"/>
  <c r="H16" i="11"/>
  <c r="H15" i="11"/>
  <c r="H14" i="11"/>
  <c r="H13" i="11"/>
  <c r="H12" i="11"/>
  <c r="G9" i="11"/>
  <c r="F9" i="11"/>
  <c r="E9" i="11"/>
  <c r="D9" i="11"/>
  <c r="H8" i="11"/>
  <c r="H7" i="11"/>
  <c r="H6" i="11"/>
  <c r="H5" i="11"/>
  <c r="G16" i="11"/>
  <c r="F16" i="11"/>
  <c r="E16" i="11"/>
  <c r="D16" i="11"/>
  <c r="C16" i="11"/>
  <c r="C9" i="11"/>
  <c r="B59" i="11" l="1"/>
  <c r="B52" i="11"/>
  <c r="B45" i="11"/>
  <c r="B38" i="11"/>
  <c r="B31" i="11"/>
  <c r="E47" i="2"/>
  <c r="H46" i="2" s="1"/>
  <c r="M46" i="2" s="1"/>
  <c r="H42" i="2"/>
  <c r="M42" i="2" s="1"/>
  <c r="H38" i="2"/>
  <c r="M38" i="2" s="1"/>
  <c r="H35" i="2"/>
  <c r="M35" i="2" s="1"/>
  <c r="H32" i="2"/>
  <c r="M32" i="2" s="1"/>
  <c r="H29" i="2"/>
  <c r="M29" i="2" s="1"/>
  <c r="H26" i="2"/>
  <c r="M26" i="2" s="1"/>
  <c r="H23" i="2"/>
  <c r="M23" i="2" s="1"/>
  <c r="H20" i="2"/>
  <c r="M20" i="2" s="1"/>
  <c r="H52" i="11" l="1"/>
  <c r="H45" i="11"/>
  <c r="H38" i="11"/>
  <c r="H31" i="11"/>
  <c r="E23" i="24"/>
  <c r="D23" i="24"/>
  <c r="C23" i="24"/>
  <c r="B23" i="24"/>
  <c r="F22" i="24"/>
  <c r="F21" i="24"/>
  <c r="F20" i="24"/>
  <c r="F19" i="24"/>
  <c r="F23" i="24" s="1"/>
  <c r="E16" i="24"/>
  <c r="D16" i="24"/>
  <c r="C16" i="24"/>
  <c r="B16" i="24"/>
  <c r="F15" i="24"/>
  <c r="F14" i="24"/>
  <c r="F13" i="24"/>
  <c r="F12" i="24"/>
  <c r="F16" i="24" s="1"/>
  <c r="E9" i="24"/>
  <c r="D9" i="24"/>
  <c r="C9" i="24"/>
  <c r="B9" i="24"/>
  <c r="F8" i="24"/>
  <c r="F7" i="24"/>
  <c r="F6" i="24"/>
  <c r="F5" i="24"/>
  <c r="F9" i="24" s="1"/>
  <c r="B9" i="11" l="1"/>
  <c r="H9" i="11"/>
  <c r="F17" i="9" l="1"/>
  <c r="D11" i="14" l="1"/>
  <c r="D56" i="14"/>
  <c r="D29" i="14"/>
  <c r="D20" i="14" l="1"/>
  <c r="D47" i="14" l="1"/>
  <c r="D65" i="14"/>
  <c r="D38" i="14"/>
  <c r="H17" i="2" l="1"/>
  <c r="M17" i="2" s="1"/>
  <c r="D17" i="9"/>
  <c r="B17" i="9"/>
  <c r="B23" i="11" l="1"/>
  <c r="H23" i="11" l="1"/>
  <c r="B16" i="11"/>
  <c r="H14" i="2" l="1"/>
  <c r="M14" i="2" s="1"/>
  <c r="H11" i="2"/>
  <c r="M11" i="2" s="1"/>
  <c r="H59" i="11"/>
</calcChain>
</file>

<file path=xl/sharedStrings.xml><?xml version="1.0" encoding="utf-8"?>
<sst xmlns="http://schemas.openxmlformats.org/spreadsheetml/2006/main" count="532" uniqueCount="230">
  <si>
    <t>TOTAL</t>
  </si>
  <si>
    <t>PRICE CALCULATION</t>
  </si>
  <si>
    <t>LOWEST PRICE OFFERED</t>
  </si>
  <si>
    <t>=</t>
  </si>
  <si>
    <t>% Factor X Maximum Available</t>
  </si>
  <si>
    <t>Points Assigned</t>
  </si>
  <si>
    <t>PRICER OF OFFER BEING EVALUATED</t>
  </si>
  <si>
    <t>Points</t>
  </si>
  <si>
    <t>Offeror</t>
  </si>
  <si>
    <t>Lowest Offeror's Price</t>
  </si>
  <si>
    <t>Maximum  Evaluation</t>
  </si>
  <si>
    <t>Firm Name</t>
  </si>
  <si>
    <t>Price</t>
  </si>
  <si>
    <t>Offeror's Price</t>
  </si>
  <si>
    <t>% Factor</t>
  </si>
  <si>
    <t>X</t>
  </si>
  <si>
    <t>Assigned</t>
  </si>
  <si>
    <t>x</t>
  </si>
  <si>
    <t>EVALUATION CRITERIA</t>
  </si>
  <si>
    <t>MAX POINT VALUE</t>
  </si>
  <si>
    <t>AVG.</t>
  </si>
  <si>
    <t>Small Business Subcontracting Plan</t>
  </si>
  <si>
    <t>Proposal Signed</t>
  </si>
  <si>
    <t>Client List/References</t>
  </si>
  <si>
    <t>Lowest Price</t>
  </si>
  <si>
    <t xml:space="preserve">REQUIRED PROPOSAL DOCUMENTS INCLUDED WITH SUBMITTAL </t>
  </si>
  <si>
    <t>Select Physical Therapy</t>
  </si>
  <si>
    <t>Pivot Physical Therapy</t>
  </si>
  <si>
    <t xml:space="preserve">              </t>
  </si>
  <si>
    <t>Riverside Business Health</t>
  </si>
  <si>
    <t xml:space="preserve">Specific plan or methodology for providing services </t>
  </si>
  <si>
    <t xml:space="preserve">Experience/qualifications of personnel assigned to perform services -       </t>
  </si>
  <si>
    <t>Provide physical therapist w/ sports PT certification &amp; experience in sports PT clinic, Athletic trainer for 30 hrs. per week for coverage of home games</t>
  </si>
  <si>
    <t>Small Business Subcontracting not proposed, no points awarded</t>
  </si>
  <si>
    <t>Small Business subcontracting not proposed, no points awarded</t>
  </si>
  <si>
    <t>Demonstrated experience providing similar programs from client list withing the last (5) years, emphasis on educational institutions and other businesses.</t>
  </si>
  <si>
    <t>Cost proposal to include the firm's fixed monthly and annual cost of pt/rehab services to encompass - assigned personnel, educational sessions, administrative costs, and maintenance and calibration of equipment</t>
  </si>
  <si>
    <t>Proposed Cost</t>
  </si>
  <si>
    <t xml:space="preserve">Experienced local team have provided care for 15 years in the area. Over 40 years of experience combined from licensed providers.Specialize in physical therapy, athletic training Greg Syvertson certified in Dry needing, functional capacity evaluations, fitness training, and clinical instructor. He has experience as a director, physical therapy, rehabilitation; Cynthia Larsen certified as orthopedic specialist, athletic trainer, strength and conditioning, level 1 crossfit instructor, olympic lift crossfit instructor. She has experience providing physical therapy, rehabilitation, and athletic trainer (internships); Jibri certified in manual therapy. He has experience with physical therapy, and rehabilitation. </t>
  </si>
  <si>
    <t>(1) Detailed plan for utilizing the existing athletic training room to deliver maximum services onsite - alterations to the space, proposed equipment. (2) Plan for continued pt/rehab when students are away from campus. (3) Share rehabilitation notes, access to medical records, technology for managing the program. (4) Hours of service. (5) Maintenance and calibration of equipment. (6) Assistance with preparticipation exams. (7) Educational sessions offerored. (8) Reporting options.</t>
  </si>
  <si>
    <t>SA = student Athlete</t>
  </si>
  <si>
    <t>AT = Athletic Trainer</t>
  </si>
  <si>
    <t>PT = Physical therapy</t>
  </si>
  <si>
    <t>References lean more towards athletic training instead of physical therapy references from at least 5 years. George Mason University (5yrs) they provided AT for sport club program, baseline testing and post-concussion evalution, and return to play. Rated excellent in performance. University of Sciences (1yr)  they provided mgmt for Sports Mgmt Dept., strength and conditioning, and PT Services. Rated excellent in performance. Carmel Christian (5 yrs) School they provided athletic training and other resources to help athletes. Communication, knowledge, and project compettion and cost received good rating. Quality of work, timeliness, and integrity received excelent rating.</t>
  </si>
  <si>
    <t>Impressive with William &amp; Mary since 1987 (30yrs). Students are sent to Pivot for PT. No complaints, performance rated excellent. Newport News Shipyard (15 yrs) provide preventative care, strengthening, and PT. Initiated new program shipyard strong. Performance rated excellent. Walsingham High School worked with Tidewater PT now Pivot for over 10 years, provide athletic training services, performance rated excellent. Created long standing partnerships with clients.</t>
  </si>
  <si>
    <t>30 years in business providing physical therapy, rehabilitation, and athletic training services. Worked with colleges such as VA Tech, VA Military Institute, CNU, and VA Commonwealth. Almost 60 years of combined experience of resumes from staff assigned all have Dr.'s degrees. Mentioned that they have worked with CNU in the past. Michael Satterly serviced as a PT for the U.S. Olympics Training Center. Stevel Howell worked as a AT for Washington State, UVA, and VA Military Institute. Tidewater Physical Therapist since 1990; Dr. certified in ATC, NATA, physical therapy, VATA. Matt Barrick in the athletics's dept at VA Tech as an intern in 2009-2011; certified in strength and conditioning, Heathcare CPR and AED, Dr.. Sam David has provided PT and rehabilitation since 2014; certified in sprotsmetrics, Dr.</t>
  </si>
  <si>
    <t>Experience partnering with CNU for Orthopedics &amp; Sports Medicine. Over 31 combined year of experience for staff assigned. All three assigned have a Dr.'s Degree in Physical Therapy. William Parker has experience with implementing a residency program, vestibular rehabilitation, and outpatient therapy. Marcus Rivera  previous student of CNU, experience as clinic coordinator, staff therapist, PRN therapist, and assistant HS Football Coach. Magan Morris Thacker received her undergraduate degree from CNU. Has experience as clinical PT, participant of the PT residency program at Riverside, and worked as an outpatient and acute care physical therapist.</t>
  </si>
  <si>
    <t>(1) - Training room to be staffed Monday-Friday at a minimum of 6 hours/day and with a minimum of one sports PT. May have two PTs available on-site. Any services that require off-site woiuld be coordinated and scheduled by the on-site PT. Plan to bring in a hi-lo table, stationary upright bike. Return underwater treadmill to operation. (2) - All athletes will have direct access via phone or internet to the PT. Individualized plans will be created for each athlete if away from campus. Access to online exercise program. On-site PT will coordinate and communicate wtih athletes home PT. (3) - Utilize an ATS medical records system, any athlete receiving formal care will be documented in the atlhetes' chart. CNU Sports Medicine Staff will have shared access to system. Riverside ICare documents can be printed and scanned into the ATS medical records system. (4) - Monday - Friday 9 am-3pm which may vary in length depending on the injured SA availability and capacity of the patient load. Additional PT may be present. AT would be available at least 30 hours per week, maybe more in necessary. (5) - Riverside's Biomedical Services has a contract with GE to provide calibration checks and modality servicing. (6) - Provide as many as up to 6 PTs to assist with pre-participatio exams held on campus as necessary during assigned times of the year. (7) Tap into Sports Residency program resources and prioritize all CNU requests fo topics and/or supplement with topics of out choice as approriate. (8) - Darflish, and FirstBeat information collection for analysis. Athlete's ability to manage stress, recovery, injury and performance improvement.</t>
  </si>
  <si>
    <t>References were more for clinical services, health exams, screenings, immunizations. None of the references mentioned physical therapy. Riverside has been under contract with the Police Division for over (10) years. Hampton Police said that they provide great customer service. Everyone said there there were no concerns with billing or invoicing. CNU Clinic reference said they were excellent have been a long patner and have been timely (6 yrs).  Hampton Fire &amp; Rescue said used for occupational health and conduct physicals for fire fighters, fire fighters pay out of pocket, excellent on performance (4 yrs).</t>
  </si>
  <si>
    <t>$10,000/academic year to include maintenance and calibration</t>
  </si>
  <si>
    <t>PT = no charge; athletic trainer = $20,000, educational sessions including CPR = no charge; Administrative cost = no charge; maintenance and calibration = cost only no markup Advertising (in-kind) at no cost to the University.</t>
  </si>
  <si>
    <t>(1) - Will work with the head athletic trainer to procure any equipment needed. Plan to utilize the current equipment. Did not address what equipment they could provide to utilize in the room (2) - Select has over 1900 outpatient centers providing specialty services in 37 states. In Hampton Roads area the facilities are in Suffolk (1), VA Beach (4). Stated that they would provide student the name of their clinics (Select Physical Therapy) located in their home state. (3) - Pt will bring a laptop to perform documentation and track treatment progression with Therapy Source documentation program. They are familiar with working with ATS systems. PT will update medical team and head AT daily to discuss treatment. PT Evaluation, Re-evaluation, progress summaries, and daily treatment notes will be provided to the school for appropriate billing with SA. (4) - Provide a licensed PT 5 days per week, but could stay longer.  AT provided 30 hrs per week as needed. Will interview and select a AT that fits. (5) - Maintenance and calibration AT NO COST TO CNU. No information on who they contract with to provide calibration checks.  (6) - Provide staff to assist with mgmt of pre-participation exams. (7) -Educational sessions based on the needs of the staff. Can provide dry needling, cupping, etc to AT staff each yr. Has a Dept. of Ed with extensive support via live weekend courses, national symposia, and certifications, online/distance based course, internet study groups, literature reviews, and bulletin boards. (8) - PT Evaluation, Re-evaluation, progress summaries, and daily treatment notes will be provided to the school for appropriate billing with SA.</t>
  </si>
  <si>
    <t>Preliminary Evaluation of Proposals</t>
  </si>
  <si>
    <t>PT onsite 5 days per week 30 + hours = $42,200; AT onsite 30 hrs + per week = $42.50/hr; Calibration = NO COST TO CNU; Cost of services was a concern because athletic trainer and physician is high</t>
  </si>
  <si>
    <t xml:space="preserve">(1) - Pivot will organize existing space and equipment. All evaluations will be performed in the AT room at Freeman and treatment plans will be carried out in the training rooms and expanded to other areas as warranted. Willing to provide an IASTM/graston tools, needles for dry needling, and cuppling set. (2) - have over 270 total clinics and growing two clinic are just a few minutes away from campus (no more than (10 minutes). Matt will personally research specific PTs to sent CNU athletes to over the break if their location is not available. If a high level facility is unavailable in hometime, then a home treatment program will be provided and Matt will provide his contact information as well. (3) - Pivot will include an administrative assistant who will coordinate schedules, registration, billing, and medical records. She will contact students to set up meetings as directed by the physician and follow up with service. Pivot used Next Gen to document evaluations and rehabilitation notes, Pivot will scan documents into the CNU ATS medical records system. (4) - 9am-3pm onsite, and able to provide extended hours at facility close to CNU 7am-7pm fror students with conflicting schedules for onsite treatment or need access to specialized equipment (5) pass on the charge of calibration of equipment and will have the subcontractor complete repairs without markups.  Subcontractor Atlantic Biomedical beginning of each school year. (6) -   Pivot will provide up to 4 additional licensed staff to assist with pre-participation exams. (7) - CNU can participate in 60 minute certified clinical education in-services on Tuesday mornings from 8-9. AT assigned will provide the schedule to CNU. CPR certification available. Concussion specific continuing eucation courses. (8) - Evaluation and treatment of athletic injuries to include full range of isokinetic testing, anthorpometric testing, KT 1000 ligament arthrometer testing, dartfish video gait and movement analysis, FMS system for movement analysis. </t>
  </si>
  <si>
    <t>(add price of lowest bidder here)</t>
  </si>
  <si>
    <t xml:space="preserve">TOTAL ANNUAL COST </t>
  </si>
  <si>
    <t xml:space="preserve">Pembroke Construction Co., Inc. </t>
  </si>
  <si>
    <t xml:space="preserve">Contracting Solutions, Inc. </t>
  </si>
  <si>
    <t xml:space="preserve">North River Construction </t>
  </si>
  <si>
    <t xml:space="preserve">Notes: </t>
  </si>
  <si>
    <t xml:space="preserve">Dominion Sitework Inc. </t>
  </si>
  <si>
    <t xml:space="preserve">Trinity Construction Services Inc. </t>
  </si>
  <si>
    <t xml:space="preserve">Parking Lot Maintenance, Inc. </t>
  </si>
  <si>
    <t xml:space="preserve">Log of Reference Contact </t>
  </si>
  <si>
    <t xml:space="preserve">Newport News Public Schools </t>
  </si>
  <si>
    <t>Joint Base Langley Eustis</t>
  </si>
  <si>
    <t xml:space="preserve">Date of Call: </t>
  </si>
  <si>
    <t xml:space="preserve">Contact Person: </t>
  </si>
  <si>
    <t xml:space="preserve">City of Hampton </t>
  </si>
  <si>
    <t xml:space="preserve">City of Newport News - Waterworks </t>
  </si>
  <si>
    <t xml:space="preserve">City of Newport News </t>
  </si>
  <si>
    <t xml:space="preserve">Department of Conservation </t>
  </si>
  <si>
    <t xml:space="preserve">Norfolk State University - Irrigation Improvements </t>
  </si>
  <si>
    <t xml:space="preserve">Norfolk State University - Facilities Bus Wash </t>
  </si>
  <si>
    <t>City of Portsmouth</t>
  </si>
  <si>
    <t xml:space="preserve">Date of Call: March 6, 2020 </t>
  </si>
  <si>
    <t xml:space="preserve">Contact Person: Kenny Kyle </t>
  </si>
  <si>
    <t>Date of Call: March 6, 2020</t>
  </si>
  <si>
    <t xml:space="preserve">Contact Person: Frank Brown </t>
  </si>
  <si>
    <t xml:space="preserve">Contact Person: Wade Beverly </t>
  </si>
  <si>
    <t xml:space="preserve">Delane Carty </t>
  </si>
  <si>
    <t xml:space="preserve">Score out of 10 point scale: </t>
  </si>
  <si>
    <t xml:space="preserve">Average of Reference Score: </t>
  </si>
  <si>
    <t xml:space="preserve">BayPort Credit Union </t>
  </si>
  <si>
    <t>Chris Jones</t>
  </si>
  <si>
    <t xml:space="preserve">Warwick Mechanical Group </t>
  </si>
  <si>
    <t xml:space="preserve">Jeff West </t>
  </si>
  <si>
    <t xml:space="preserve">Colliers International </t>
  </si>
  <si>
    <t xml:space="preserve">Teresa Huffman </t>
  </si>
  <si>
    <t xml:space="preserve">Cox Powell Corporation </t>
  </si>
  <si>
    <t xml:space="preserve">John Williams </t>
  </si>
  <si>
    <t xml:space="preserve">Comments:  Worked great on the project.  Has multiple projects at NSU.  Would work with again.  Able to work through issues that may come up within the project.  Gave 8 out of 10. </t>
  </si>
  <si>
    <t xml:space="preserve">Summit Construction </t>
  </si>
  <si>
    <t>Keith Helmer</t>
  </si>
  <si>
    <t>Comments: Absolutely would recommend, the owner very reputable.  Worked with them on projects, North River is the GC for Cox Powell. Gave them 8.5 out of 10</t>
  </si>
  <si>
    <t xml:space="preserve">Hai Tran </t>
  </si>
  <si>
    <t xml:space="preserve">CA Barrs </t>
  </si>
  <si>
    <t xml:space="preserve">Erik Turkovich </t>
  </si>
  <si>
    <t xml:space="preserve">Comments: Parking lot maintenance worked as a subcontractor for CA Barrs and done parking lot work and signage.  They do a good job.  Would recommend to work with CNU, good local company. Gave 9 out of 10 based on experience and quality. </t>
  </si>
  <si>
    <t xml:space="preserve">Clancy &amp; Theys Construction </t>
  </si>
  <si>
    <t>Kathleen Nicolai</t>
  </si>
  <si>
    <t xml:space="preserve">Comments: Experience has been good.  Partnered with them on jobs such as school renovations.  Warwick Mechanical will do HVAC renovation, but GC work was performed by North River.  Very Good to work with. Gave 9 out of 10 </t>
  </si>
  <si>
    <t xml:space="preserve">Christopher Newport University </t>
  </si>
  <si>
    <t xml:space="preserve">Dean Whitehead </t>
  </si>
  <si>
    <t xml:space="preserve">W.M. Jordan Company </t>
  </si>
  <si>
    <t xml:space="preserve">Ron Lauster </t>
  </si>
  <si>
    <t xml:space="preserve">CW Brinkley </t>
  </si>
  <si>
    <t xml:space="preserve">JP Henry </t>
  </si>
  <si>
    <t xml:space="preserve">Comments: Mark Mills, the owner, very reputable, not a lot of change orders, has good employees, good equipment, good workmanship. Gave 9.5 out of 10. </t>
  </si>
  <si>
    <t xml:space="preserve">Comments: Left VM </t>
  </si>
  <si>
    <t xml:space="preserve">Whiting Turner Contracting </t>
  </si>
  <si>
    <t xml:space="preserve">Jeff Howell </t>
  </si>
  <si>
    <t xml:space="preserve">Comments: Highly recommended, worked with them on every capital project that Whiting Turner was awarded on CNU campus, good resource to have at CNU.  Gave them a 9 out of 10 </t>
  </si>
  <si>
    <t xml:space="preserve">Finley Asphalt and Sealing </t>
  </si>
  <si>
    <t xml:space="preserve">Prince William County Schools </t>
  </si>
  <si>
    <t xml:space="preserve">John Mills </t>
  </si>
  <si>
    <t xml:space="preserve">Stafford County Public Schools </t>
  </si>
  <si>
    <t xml:space="preserve">Brice Queen </t>
  </si>
  <si>
    <t xml:space="preserve">College of William and Mary </t>
  </si>
  <si>
    <t>Kathy Mabe</t>
  </si>
  <si>
    <t xml:space="preserve">Loundoun County Public Schools </t>
  </si>
  <si>
    <t xml:space="preserve">Dennis Kostick </t>
  </si>
  <si>
    <t xml:space="preserve">Comments: left Vm </t>
  </si>
  <si>
    <t xml:space="preserve">Comments: left VM </t>
  </si>
  <si>
    <t xml:space="preserve">Comments: Performed Asphalt , patching and replacement for 30 plus years with the City of NN. Gave them a 10 out of 10 and would definitely recommend Pembroke Construction. </t>
  </si>
  <si>
    <t>Douglas Lutterloh</t>
  </si>
  <si>
    <t xml:space="preserve">Tidewater Community College </t>
  </si>
  <si>
    <t xml:space="preserve">Bert Thompson </t>
  </si>
  <si>
    <t xml:space="preserve">York County Public Schools </t>
  </si>
  <si>
    <t xml:space="preserve">Greg Dolak </t>
  </si>
  <si>
    <t xml:space="preserve">City of Portsmouth </t>
  </si>
  <si>
    <t xml:space="preserve">William Morris </t>
  </si>
  <si>
    <t xml:space="preserve">Dan Kiley </t>
  </si>
  <si>
    <t xml:space="preserve">American Road Markings </t>
  </si>
  <si>
    <t>Gail Maszka</t>
  </si>
  <si>
    <t xml:space="preserve">Comments: Recently retired from city of va beach, currently with American Road Markings.  Worked with Trinity/Excel paving while at City of VA Beach, oversaw maintenance contracts, Trinity had one of their contracts for 3 years, and did outstanding job. Very responsive due to the nature of work being done on city streets; never let them down. Called them at 2:00 am and was responsive. Would give a 9.5; stated nobody is perfect.  Very responsive with calls and emails. </t>
  </si>
  <si>
    <t>Date of Call: March 9, 2020</t>
  </si>
  <si>
    <t xml:space="preserve">Comments: Is Teaming with Parking Lot Maintenance currently on a Langley AFB IDIQ contract.  Great to work with.  Has done projects ranging from $10k to $1M.  First contract they performed for Summitt was $800k.  Very responsive, excellent pricing, would definitely recommend.  Gave 10 out of 10. </t>
  </si>
  <si>
    <t xml:space="preserve">Comments: It was very good experience.  Enjoyed working with them, come on schedule, plan ahead, right amount of crew.  Good preparation and is about to begin another project with Parking Lot Maintenance. She stated nobody is perfect, so she gave 8 out of 10.  </t>
  </si>
  <si>
    <t xml:space="preserve">Comments: Always deliver on time and if there is an issue during construction, by the time Bayport has noticed, it is already seen and resolved by North River.  Finished product meets highest expectations. Always hit the mark. Gives them a 10 out of 10 and recommends CNU to use them for future work. </t>
  </si>
  <si>
    <t xml:space="preserve">Comments: Hampton has annual contract with pembroke, they perform  concrete, asphalt work.  Typically very good job.  Considers himself a hard rater and gives them a 8 out of 10.  Mid sized company  so the pricing isn't as low as other larger companies, but does good work.  Megan, the Owner, is very good to work with. </t>
  </si>
  <si>
    <t xml:space="preserve">Comments: Have been pleased with Trinity's work.  Would recommend CNU does work with Trinity.  They have a similar term contract with TCC where they have performed well. Gave 9 out of 10.  </t>
  </si>
  <si>
    <t xml:space="preserve">Comments: He found Finley, Eric (owner) and his organization very responsive, provide good services, very prompt, responsive, attentive to what they are doing on the site.  Gave 9.5 out of 10. </t>
  </si>
  <si>
    <t>Comments: Left VM / sent email 3/10</t>
  </si>
  <si>
    <t xml:space="preserve">Date of Call: March 10, 2020 </t>
  </si>
  <si>
    <t>Daniel Cox</t>
  </si>
  <si>
    <t xml:space="preserve">Comments: Yes, Pembroke is an outstanding company and provides professional services as it relates to Site Work, Sidewalk Repairs and Replacement, Asphalt Repairs and Replacement, Storm Water Piping Repairs and Replacement. We have utilized Pembroke for over 20 years and plan to continue to use their services.  Absolutely a 10. </t>
  </si>
  <si>
    <t xml:space="preserve">Date of Email: </t>
  </si>
  <si>
    <t xml:space="preserve">Questions asked:  What was your experience working with the firm and would you recommmend them to provide services for CNU?  On a scale from 1-10, what would you rate their performance/experience? </t>
  </si>
  <si>
    <t>Comments: left vm sent email 3/10</t>
  </si>
  <si>
    <t>Comments: Didn't contact due to Dean Whitehead being on the evaluation committee</t>
  </si>
  <si>
    <t xml:space="preserve">Comments: Trinity also dba Excel Paving.  Portsmouth has a contract with their subsidiary company, Excel.  Field workers are great, 9 out of 10.  Management is not bad, just very meticulous almost to a fault.  Office person is very meticulous.  They have quality work, on annual service for pavement patching with the City of Portsmouth. </t>
  </si>
  <si>
    <t>Date of Call: March 10, 2020</t>
  </si>
  <si>
    <t xml:space="preserve">Comments: Over the past few years, North River Construction has performed several tenant upfits in both office and industrial buildings that I manage. 10 out of 10. </t>
  </si>
  <si>
    <t>Date of email: March 10, 2020</t>
  </si>
  <si>
    <t>Date of Call:</t>
  </si>
  <si>
    <t xml:space="preserve">Comments: Done 3 jobs with Dominion, 8 - 10 at last company JP Henry was with, 10 year experience with Dominion, great response time, maintains schedule, pricing is fair.  Positive work experience.  Gave 10 out of 10 </t>
  </si>
  <si>
    <t xml:space="preserve">Comments: CSI just did a large project and some roof repairs roof repairs for the agancy.  Worked with them on 2 different projects.  Efficient and quick.  Rather pricey, but subcontractors were great and provided good work.  Worked through some change orders with them. Would rate them an 8 out of 10. </t>
  </si>
  <si>
    <t xml:space="preserve">Comments: They are great.  They did project for city and Mr. Tran was the PM with the public works dept, took a retention pond and turned into parking lot.  Water quality is held under lot and is released to the city and they did a great job.  Finished ahead of schedule and very cooperative.  Talked to the Owner (City of NN), and kept updated on progress.  Brian was great to work to with. A+.  Gave them a 10 and would love to work with them again. </t>
  </si>
  <si>
    <t>N/A</t>
  </si>
  <si>
    <t xml:space="preserve">EVERFI, Inc. </t>
  </si>
  <si>
    <t>Catharsis Productions</t>
  </si>
  <si>
    <t>Column2</t>
  </si>
  <si>
    <t>Column4</t>
  </si>
  <si>
    <t xml:space="preserve">Get Inclusive Inc. </t>
  </si>
  <si>
    <t>Online Alcohol and Sexual Assault Education Software:</t>
  </si>
  <si>
    <t>Year 1</t>
  </si>
  <si>
    <t>Year 2</t>
  </si>
  <si>
    <t>Year 3</t>
  </si>
  <si>
    <t xml:space="preserve">Year 4 </t>
  </si>
  <si>
    <t>Year 5</t>
  </si>
  <si>
    <t>Year 6</t>
  </si>
  <si>
    <t>Scope:</t>
  </si>
  <si>
    <t>Other:</t>
  </si>
  <si>
    <t>Pricing Schedule</t>
  </si>
  <si>
    <t xml:space="preserve">Questions asked:  What type of job? Was there a deadline and was it met, and would you hire them again?  How Would you rate/describe their performance (10 is highest and 1 the lowest)? </t>
  </si>
  <si>
    <t xml:space="preserve">Company 1 </t>
  </si>
  <si>
    <t xml:space="preserve">TOTAL </t>
  </si>
  <si>
    <t xml:space="preserve">Company 2 </t>
  </si>
  <si>
    <t xml:space="preserve">Company 3 </t>
  </si>
  <si>
    <t xml:space="preserve">Price </t>
  </si>
  <si>
    <t xml:space="preserve">Evaluator #1  Name </t>
  </si>
  <si>
    <t xml:space="preserve">Evaluator #2 Name </t>
  </si>
  <si>
    <t xml:space="preserve">Evaluator #3 Name </t>
  </si>
  <si>
    <t xml:space="preserve">Rescore Evaluation of Proposals (following presentations or demonstrations) </t>
  </si>
  <si>
    <t xml:space="preserve">In-Person Session </t>
  </si>
  <si>
    <t>Attachment "A"</t>
  </si>
  <si>
    <t>Addendum</t>
  </si>
  <si>
    <t xml:space="preserve">Evaluator #4 Name </t>
  </si>
  <si>
    <t>Karen</t>
  </si>
  <si>
    <t>Christine</t>
  </si>
  <si>
    <t>Experience and Qualifications</t>
  </si>
  <si>
    <t xml:space="preserve">Evaluator #5 Name </t>
  </si>
  <si>
    <t>Carla</t>
  </si>
  <si>
    <t>Column1</t>
  </si>
  <si>
    <t xml:space="preserve">VA Air &amp; Space Center </t>
  </si>
  <si>
    <t xml:space="preserve">VA Air &amp; Space </t>
  </si>
  <si>
    <t>Yes</t>
  </si>
  <si>
    <t xml:space="preserve">Yes </t>
  </si>
  <si>
    <t>No</t>
  </si>
  <si>
    <t>?</t>
  </si>
  <si>
    <t xml:space="preserve">Athletes Global </t>
  </si>
  <si>
    <t xml:space="preserve">Enrichment City </t>
  </si>
  <si>
    <t>Column3</t>
  </si>
  <si>
    <t>Column5</t>
  </si>
  <si>
    <t>Column6</t>
  </si>
  <si>
    <t>Column7</t>
  </si>
  <si>
    <t>Column8</t>
  </si>
  <si>
    <t>Column9</t>
  </si>
  <si>
    <t>Column10</t>
  </si>
  <si>
    <t>Column11</t>
  </si>
  <si>
    <t>Column12</t>
  </si>
  <si>
    <t xml:space="preserve">Icook, Inc. </t>
  </si>
  <si>
    <t xml:space="preserve">Kidz Fitness, LLC Amazing Athletes </t>
  </si>
  <si>
    <t xml:space="preserve">Mariner's Museum </t>
  </si>
  <si>
    <t xml:space="preserve">VA Living Museum </t>
  </si>
  <si>
    <t xml:space="preserve">Young Audience dba Arts for Learning </t>
  </si>
  <si>
    <t>Heather</t>
  </si>
  <si>
    <t>Antoinette</t>
  </si>
  <si>
    <t>Antionette</t>
  </si>
  <si>
    <t xml:space="preserve">Heather </t>
  </si>
  <si>
    <t>Enrichment City</t>
  </si>
  <si>
    <t>Kidz Fitness, LLC (Amazing Athletes)</t>
  </si>
  <si>
    <t xml:space="preserve">Young Audience </t>
  </si>
  <si>
    <t xml:space="preserve">Capability and Skills </t>
  </si>
  <si>
    <t xml:space="preserve">Services Provided </t>
  </si>
  <si>
    <t>Icook, Inc.</t>
  </si>
  <si>
    <t>Kidz Fitness, LLC</t>
  </si>
  <si>
    <t xml:space="preserve">Mariners, Museum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</si>
</sst>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0"/>
      <name val="Arial"/>
      <family val="2"/>
    </font>
    <font>
      <sz val="10"/>
      <name val="Arial"/>
      <family val="2"/>
    </font>
    <font>
      <b/>
      <sz val="11"/>
      <color theme="1"/>
      <name val="Arial"/>
      <family val="2"/>
    </font>
    <font>
      <sz val="11"/>
      <color theme="1"/>
      <name val="Arial"/>
      <family val="2"/>
    </font>
    <font>
      <b/>
      <i/>
      <sz val="11"/>
      <color theme="1"/>
      <name val="Arial"/>
      <family val="2"/>
    </font>
    <font>
      <i/>
      <sz val="11"/>
      <color theme="1"/>
      <name val="Arial"/>
      <family val="2"/>
    </font>
    <font>
      <sz val="10"/>
      <color theme="1"/>
      <name val="Arial"/>
      <family val="2"/>
    </font>
    <font>
      <sz val="11"/>
      <color theme="0"/>
      <name val="Arial"/>
      <family val="2"/>
    </font>
    <font>
      <b/>
      <sz val="10"/>
      <color theme="1"/>
      <name val="Arial"/>
      <family val="2"/>
    </font>
    <font>
      <sz val="10"/>
      <color theme="1"/>
      <name val="Arial"/>
      <family val="2"/>
    </font>
    <font>
      <sz val="11"/>
      <color theme="1"/>
      <name val="Calibri"/>
      <family val="2"/>
    </font>
    <font>
      <sz val="11"/>
      <color rgb="FF9C0006"/>
      <name val="Calibri"/>
      <family val="2"/>
      <scheme val="minor"/>
    </font>
    <font>
      <b/>
      <sz val="10"/>
      <name val="Arial"/>
      <family val="2"/>
    </font>
    <font>
      <sz val="11"/>
      <color rgb="FF9C0006"/>
      <name val="Arial"/>
      <family val="2"/>
    </font>
    <font>
      <b/>
      <sz val="11"/>
      <name val="Arial"/>
      <family val="2"/>
    </font>
    <font>
      <sz val="11"/>
      <name val="Arial"/>
      <family val="2"/>
    </font>
    <font>
      <b/>
      <i/>
      <sz val="12"/>
      <color theme="1"/>
      <name val="Arial"/>
      <family val="2"/>
    </font>
    <font>
      <b/>
      <i/>
      <sz val="12"/>
      <name val="Arial"/>
      <family val="2"/>
    </font>
    <font>
      <sz val="9"/>
      <name val="Arial"/>
      <family val="2"/>
    </font>
    <font>
      <sz val="10"/>
      <name val="Arial"/>
      <family val="2"/>
    </font>
    <font>
      <sz val="11"/>
      <color rgb="FF006100"/>
      <name val="Calibri"/>
      <family val="2"/>
      <scheme val="minor"/>
    </font>
    <font>
      <sz val="10"/>
      <color rgb="FF0D3F70"/>
      <name val="Tahoma"/>
      <family val="2"/>
    </font>
    <font>
      <b/>
      <sz val="14"/>
      <name val="Arial"/>
      <family val="2"/>
    </font>
    <font>
      <b/>
      <sz val="22"/>
      <name val="Arial"/>
      <family val="2"/>
    </font>
    <font>
      <sz val="10"/>
      <color theme="1"/>
      <name val="Arial"/>
    </font>
    <font>
      <sz val="10"/>
      <name val="Arial"/>
    </font>
  </fonts>
  <fills count="18">
    <fill>
      <patternFill patternType="none"/>
    </fill>
    <fill>
      <patternFill patternType="gray125"/>
    </fill>
    <fill>
      <patternFill patternType="solid">
        <fgColor theme="2"/>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theme="0"/>
        <bgColor theme="0" tint="-0.14999847407452621"/>
      </patternFill>
    </fill>
    <fill>
      <patternFill patternType="solid">
        <fgColor theme="4" tint="0.39997558519241921"/>
        <bgColor indexed="64"/>
      </patternFill>
    </fill>
    <fill>
      <patternFill patternType="solid">
        <fgColor theme="4" tint="0.39997558519241921"/>
        <bgColor theme="0" tint="-0.14999847407452621"/>
      </patternFill>
    </fill>
    <fill>
      <patternFill patternType="solid">
        <fgColor rgb="FF92D05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59999389629810485"/>
        <bgColor indexed="65"/>
      </patternFill>
    </fill>
    <fill>
      <patternFill patternType="solid">
        <fgColor theme="8" tint="0.39997558519241921"/>
        <bgColor indexed="65"/>
      </patternFill>
    </fill>
    <fill>
      <patternFill patternType="solid">
        <fgColor rgb="FFBFF6F7"/>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indexed="64"/>
      </right>
      <top style="thin">
        <color theme="1"/>
      </top>
      <bottom/>
      <diagonal/>
    </border>
    <border>
      <left/>
      <right style="thin">
        <color indexed="64"/>
      </right>
      <top style="thin">
        <color indexed="64"/>
      </top>
      <bottom/>
      <diagonal/>
    </border>
    <border>
      <left style="thin">
        <color indexed="64"/>
      </left>
      <right style="thin">
        <color rgb="FF000000"/>
      </right>
      <top style="thin">
        <color indexed="64"/>
      </top>
      <bottom style="thin">
        <color indexed="64"/>
      </bottom>
      <diagonal/>
    </border>
    <border>
      <left style="thin">
        <color theme="1"/>
      </left>
      <right style="thin">
        <color rgb="FF000000"/>
      </right>
      <top style="thin">
        <color theme="1"/>
      </top>
      <bottom style="thin">
        <color theme="1"/>
      </bottom>
      <diagonal/>
    </border>
    <border>
      <left style="thin">
        <color indexed="64"/>
      </left>
      <right style="thin">
        <color rgb="FF000000"/>
      </right>
      <top style="thin">
        <color indexed="64"/>
      </top>
      <bottom style="thin">
        <color theme="1"/>
      </bottom>
      <diagonal/>
    </border>
    <border>
      <left style="thin">
        <color indexed="64"/>
      </left>
      <right style="thin">
        <color indexed="64"/>
      </right>
      <top/>
      <bottom style="medium">
        <color rgb="FF000000"/>
      </bottom>
      <diagonal/>
    </border>
    <border>
      <left style="thin">
        <color indexed="64"/>
      </left>
      <right style="medium">
        <color indexed="64"/>
      </right>
      <top style="thin">
        <color indexed="64"/>
      </top>
      <bottom style="thin">
        <color indexed="64"/>
      </bottom>
      <diagonal/>
    </border>
  </borders>
  <cellStyleXfs count="14">
    <xf numFmtId="0" fontId="0"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4" fillId="0" borderId="0"/>
    <xf numFmtId="44" fontId="4" fillId="0" borderId="0" applyFont="0" applyFill="0" applyBorder="0" applyAlignment="0" applyProtection="0"/>
    <xf numFmtId="0" fontId="17" fillId="5" borderId="0" applyNumberFormat="0" applyBorder="0" applyAlignment="0" applyProtection="0"/>
    <xf numFmtId="44" fontId="25" fillId="0" borderId="0" applyFont="0" applyFill="0" applyBorder="0" applyAlignment="0" applyProtection="0"/>
    <xf numFmtId="0" fontId="26" fillId="6" borderId="0" applyNumberFormat="0" applyBorder="0" applyAlignment="0" applyProtection="0"/>
    <xf numFmtId="0" fontId="3" fillId="0" borderId="0"/>
    <xf numFmtId="0" fontId="3" fillId="0" borderId="0"/>
    <xf numFmtId="0" fontId="2" fillId="15" borderId="0" applyNumberFormat="0" applyBorder="0" applyAlignment="0" applyProtection="0"/>
    <xf numFmtId="0" fontId="2" fillId="16" borderId="0" applyNumberFormat="0" applyBorder="0" applyAlignment="0" applyProtection="0"/>
    <xf numFmtId="9" fontId="31" fillId="0" borderId="0" applyFont="0" applyFill="0" applyBorder="0" applyAlignment="0" applyProtection="0"/>
  </cellStyleXfs>
  <cellXfs count="246">
    <xf numFmtId="0" fontId="0" fillId="0" borderId="0" xfId="0"/>
    <xf numFmtId="0" fontId="7" fillId="0" borderId="0" xfId="0" applyFont="1" applyProtection="1">
      <protection locked="0"/>
    </xf>
    <xf numFmtId="0" fontId="7" fillId="0" borderId="0" xfId="0" applyFont="1" applyAlignment="1" applyProtection="1">
      <alignment horizontal="center"/>
      <protection locked="0"/>
    </xf>
    <xf numFmtId="0" fontId="8" fillId="2" borderId="5" xfId="1" applyFont="1" applyFill="1" applyBorder="1" applyAlignment="1" applyProtection="1">
      <alignment horizontal="center"/>
      <protection locked="0"/>
    </xf>
    <xf numFmtId="0" fontId="8" fillId="2" borderId="6" xfId="1" applyFont="1" applyFill="1" applyBorder="1" applyAlignment="1" applyProtection="1">
      <alignment horizontal="center" wrapText="1"/>
      <protection locked="0"/>
    </xf>
    <xf numFmtId="0" fontId="8" fillId="0" borderId="0" xfId="1" applyFont="1" applyAlignment="1" applyProtection="1">
      <alignment horizontal="center"/>
      <protection locked="0"/>
    </xf>
    <xf numFmtId="0" fontId="8" fillId="0" borderId="4" xfId="1" applyFont="1" applyBorder="1" applyProtection="1">
      <protection locked="0"/>
    </xf>
    <xf numFmtId="0" fontId="9" fillId="0" borderId="4" xfId="1" applyFont="1" applyBorder="1" applyProtection="1">
      <protection locked="0"/>
    </xf>
    <xf numFmtId="0" fontId="13" fillId="0" borderId="4" xfId="1" applyFont="1" applyBorder="1" applyProtection="1">
      <protection locked="0"/>
    </xf>
    <xf numFmtId="0" fontId="9" fillId="0" borderId="0" xfId="1" applyFont="1" applyProtection="1">
      <protection locked="0"/>
    </xf>
    <xf numFmtId="0" fontId="9" fillId="0" borderId="2" xfId="4" applyFont="1" applyBorder="1" applyProtection="1">
      <protection locked="0"/>
    </xf>
    <xf numFmtId="0" fontId="11" fillId="0" borderId="2" xfId="1" applyFont="1" applyBorder="1" applyProtection="1">
      <protection locked="0"/>
    </xf>
    <xf numFmtId="0" fontId="9" fillId="0" borderId="2" xfId="1" applyFont="1" applyBorder="1" applyProtection="1">
      <protection locked="0"/>
    </xf>
    <xf numFmtId="0" fontId="8" fillId="0" borderId="2" xfId="1" applyFont="1" applyBorder="1" applyAlignment="1" applyProtection="1">
      <alignment horizontal="right"/>
      <protection locked="0"/>
    </xf>
    <xf numFmtId="0" fontId="6" fillId="0" borderId="0" xfId="0" applyFont="1" applyProtection="1">
      <protection locked="0"/>
    </xf>
    <xf numFmtId="0" fontId="7" fillId="0" borderId="0" xfId="0" applyFont="1" applyAlignment="1" applyProtection="1">
      <alignment horizontal="lef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protection locked="0"/>
    </xf>
    <xf numFmtId="0" fontId="7" fillId="0" borderId="0" xfId="0" applyFont="1" applyAlignment="1" applyProtection="1">
      <alignment vertical="center"/>
      <protection locked="0"/>
    </xf>
    <xf numFmtId="164" fontId="7" fillId="0" borderId="0" xfId="0" applyNumberFormat="1" applyFont="1" applyAlignment="1" applyProtection="1">
      <alignment horizontal="left" vertical="center"/>
      <protection locked="0"/>
    </xf>
    <xf numFmtId="44" fontId="7" fillId="0" borderId="0" xfId="0" applyNumberFormat="1" applyFont="1" applyAlignment="1" applyProtection="1">
      <alignment horizontal="center"/>
      <protection locked="0"/>
    </xf>
    <xf numFmtId="0" fontId="7" fillId="0" borderId="0" xfId="0" applyFont="1" applyAlignment="1" applyProtection="1">
      <alignment wrapText="1"/>
      <protection locked="0"/>
    </xf>
    <xf numFmtId="0" fontId="7" fillId="0" borderId="3" xfId="0" applyFont="1" applyBorder="1" applyAlignment="1" applyProtection="1">
      <alignment horizontal="left"/>
      <protection locked="0"/>
    </xf>
    <xf numFmtId="0" fontId="7" fillId="0" borderId="3" xfId="0" applyFont="1" applyBorder="1" applyProtection="1">
      <protection locked="0"/>
    </xf>
    <xf numFmtId="0" fontId="7" fillId="0" borderId="3" xfId="0" applyFont="1" applyBorder="1" applyAlignment="1" applyProtection="1">
      <alignment horizontal="center"/>
      <protection locked="0"/>
    </xf>
    <xf numFmtId="44" fontId="7" fillId="0" borderId="0" xfId="0" applyNumberFormat="1" applyFont="1" applyProtection="1">
      <protection locked="0"/>
    </xf>
    <xf numFmtId="0" fontId="7" fillId="0" borderId="1" xfId="0" applyFont="1" applyBorder="1" applyProtection="1">
      <protection locked="0"/>
    </xf>
    <xf numFmtId="0" fontId="7" fillId="0" borderId="1" xfId="0" applyFont="1" applyBorder="1" applyAlignment="1" applyProtection="1">
      <alignment horizontal="center" wrapText="1"/>
      <protection locked="0"/>
    </xf>
    <xf numFmtId="44" fontId="9" fillId="3" borderId="0" xfId="2" applyNumberFormat="1" applyFont="1" applyProtection="1">
      <protection locked="0"/>
    </xf>
    <xf numFmtId="44" fontId="9" fillId="3" borderId="3" xfId="2" applyNumberFormat="1" applyFont="1" applyBorder="1" applyAlignment="1" applyProtection="1">
      <alignment horizontal="center"/>
      <protection locked="0"/>
    </xf>
    <xf numFmtId="0" fontId="9" fillId="3" borderId="0" xfId="2" applyFont="1" applyProtection="1">
      <protection locked="0"/>
    </xf>
    <xf numFmtId="44" fontId="9" fillId="3" borderId="0" xfId="2" applyNumberFormat="1" applyFont="1" applyAlignment="1" applyProtection="1">
      <alignment horizontal="center"/>
      <protection locked="0"/>
    </xf>
    <xf numFmtId="0" fontId="7" fillId="0" borderId="0" xfId="0" applyFont="1" applyAlignment="1" applyProtection="1">
      <alignment horizontal="left" vertical="center" wrapText="1"/>
      <protection locked="0"/>
    </xf>
    <xf numFmtId="44" fontId="7" fillId="0" borderId="0" xfId="0" applyNumberFormat="1" applyFont="1" applyAlignment="1" applyProtection="1">
      <alignment horizontal="left" vertical="center"/>
      <protection locked="0"/>
    </xf>
    <xf numFmtId="2" fontId="7" fillId="0" borderId="0" xfId="0" applyNumberFormat="1" applyFont="1" applyProtection="1">
      <protection locked="0"/>
    </xf>
    <xf numFmtId="44" fontId="9" fillId="4" borderId="0" xfId="3" applyNumberFormat="1" applyFont="1" applyProtection="1">
      <protection locked="0"/>
    </xf>
    <xf numFmtId="44" fontId="9" fillId="4" borderId="3" xfId="3" applyNumberFormat="1" applyFont="1" applyBorder="1" applyAlignment="1" applyProtection="1">
      <alignment horizontal="center"/>
      <protection locked="0"/>
    </xf>
    <xf numFmtId="0" fontId="9" fillId="4" borderId="0" xfId="3" applyFont="1" applyProtection="1">
      <protection locked="0"/>
    </xf>
    <xf numFmtId="44" fontId="9" fillId="4" borderId="0" xfId="3" applyNumberFormat="1" applyFont="1" applyAlignment="1" applyProtection="1">
      <alignment horizontal="center"/>
      <protection locked="0"/>
    </xf>
    <xf numFmtId="0" fontId="7" fillId="0" borderId="9" xfId="0" applyFont="1" applyBorder="1" applyAlignment="1" applyProtection="1">
      <alignment textRotation="45" wrapText="1"/>
      <protection locked="0"/>
    </xf>
    <xf numFmtId="0" fontId="0" fillId="0" borderId="0" xfId="0" applyProtection="1">
      <protection locked="0"/>
    </xf>
    <xf numFmtId="0" fontId="8" fillId="0" borderId="12" xfId="1" applyFont="1" applyBorder="1" applyAlignment="1" applyProtection="1">
      <alignment horizontal="left" wrapText="1"/>
      <protection locked="0"/>
    </xf>
    <xf numFmtId="0" fontId="9" fillId="0" borderId="4" xfId="4" applyFont="1" applyBorder="1" applyAlignment="1" applyProtection="1">
      <alignment horizontal="left" vertical="top" wrapText="1" indent="2"/>
      <protection locked="0"/>
    </xf>
    <xf numFmtId="0" fontId="11" fillId="0" borderId="4" xfId="1" applyFont="1" applyBorder="1" applyProtection="1">
      <protection locked="0"/>
    </xf>
    <xf numFmtId="0" fontId="11" fillId="0" borderId="12" xfId="1" applyFont="1" applyBorder="1" applyProtection="1">
      <protection locked="0"/>
    </xf>
    <xf numFmtId="0" fontId="8" fillId="0" borderId="12" xfId="4" applyFont="1" applyBorder="1" applyAlignment="1" applyProtection="1">
      <alignment wrapText="1"/>
      <protection locked="0"/>
    </xf>
    <xf numFmtId="0" fontId="8" fillId="0" borderId="2" xfId="4" applyFont="1" applyBorder="1" applyAlignment="1" applyProtection="1">
      <alignment wrapText="1"/>
      <protection locked="0"/>
    </xf>
    <xf numFmtId="0" fontId="9" fillId="0" borderId="4" xfId="4" applyFont="1" applyBorder="1" applyAlignment="1" applyProtection="1">
      <alignment horizontal="left" vertical="top" wrapText="1" indent="1"/>
      <protection locked="0"/>
    </xf>
    <xf numFmtId="0" fontId="10" fillId="0" borderId="4" xfId="1" applyFont="1" applyBorder="1" applyProtection="1">
      <protection locked="0"/>
    </xf>
    <xf numFmtId="0" fontId="9" fillId="0" borderId="12"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9" fontId="21" fillId="0" borderId="12" xfId="1" applyNumberFormat="1" applyFont="1" applyBorder="1" applyAlignment="1" applyProtection="1">
      <alignment horizontal="left" vertical="center" wrapText="1"/>
      <protection locked="0"/>
    </xf>
    <xf numFmtId="9" fontId="20" fillId="0" borderId="4" xfId="1" applyNumberFormat="1" applyFont="1" applyBorder="1" applyAlignment="1" applyProtection="1">
      <alignment horizontal="left" vertical="center" wrapText="1"/>
      <protection locked="0"/>
    </xf>
    <xf numFmtId="9" fontId="21" fillId="0" borderId="12" xfId="1" applyNumberFormat="1" applyFont="1" applyBorder="1" applyAlignment="1" applyProtection="1">
      <alignment horizontal="left" wrapText="1"/>
      <protection locked="0"/>
    </xf>
    <xf numFmtId="9" fontId="21" fillId="0" borderId="4" xfId="1" applyNumberFormat="1" applyFont="1" applyBorder="1" applyAlignment="1" applyProtection="1">
      <alignment horizontal="left" wrapText="1"/>
      <protection locked="0"/>
    </xf>
    <xf numFmtId="0" fontId="9" fillId="0" borderId="12"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23" fillId="0" borderId="2" xfId="0" applyFont="1" applyBorder="1" applyAlignment="1">
      <alignment horizontal="center"/>
    </xf>
    <xf numFmtId="9" fontId="23" fillId="0" borderId="2" xfId="0" applyNumberFormat="1" applyFont="1" applyBorder="1" applyAlignment="1">
      <alignment horizontal="center"/>
    </xf>
    <xf numFmtId="0" fontId="18" fillId="0" borderId="0" xfId="0" applyFont="1"/>
    <xf numFmtId="0" fontId="22" fillId="0" borderId="2" xfId="1" applyFont="1" applyBorder="1" applyAlignment="1" applyProtection="1">
      <alignment horizontal="left"/>
      <protection locked="0"/>
    </xf>
    <xf numFmtId="0" fontId="24" fillId="0" borderId="0" xfId="0" applyFont="1"/>
    <xf numFmtId="0" fontId="7" fillId="0" borderId="14" xfId="0" applyFont="1" applyBorder="1" applyAlignment="1">
      <alignment horizontal="left" vertical="top" wrapText="1" indent="1"/>
    </xf>
    <xf numFmtId="0" fontId="19" fillId="5" borderId="12" xfId="6" applyFont="1" applyBorder="1" applyAlignment="1" applyProtection="1">
      <alignment vertical="top" wrapText="1"/>
      <protection locked="0"/>
    </xf>
    <xf numFmtId="0" fontId="19" fillId="5" borderId="4" xfId="6" applyFont="1" applyBorder="1" applyAlignment="1" applyProtection="1">
      <alignment vertical="top" wrapText="1"/>
      <protection locked="0"/>
    </xf>
    <xf numFmtId="0" fontId="19" fillId="5" borderId="12" xfId="6" applyFont="1" applyBorder="1" applyAlignment="1" applyProtection="1">
      <alignment horizontal="left" vertical="top" wrapText="1"/>
      <protection locked="0"/>
    </xf>
    <xf numFmtId="0" fontId="19" fillId="5" borderId="4" xfId="6" applyFont="1" applyBorder="1" applyAlignment="1" applyProtection="1">
      <alignment horizontal="left" vertical="top" wrapText="1"/>
      <protection locked="0"/>
    </xf>
    <xf numFmtId="44" fontId="26" fillId="6" borderId="0" xfId="8" applyNumberFormat="1" applyProtection="1">
      <protection locked="0"/>
    </xf>
    <xf numFmtId="164" fontId="12" fillId="0" borderId="18" xfId="0" applyNumberFormat="1" applyFont="1" applyBorder="1" applyAlignment="1">
      <alignment horizontal="right"/>
    </xf>
    <xf numFmtId="0" fontId="9" fillId="0" borderId="19" xfId="4" applyFont="1" applyBorder="1" applyAlignment="1">
      <alignment horizontal="left"/>
    </xf>
    <xf numFmtId="0" fontId="7" fillId="0" borderId="15" xfId="0" applyFont="1" applyBorder="1" applyAlignment="1" applyProtection="1">
      <alignment textRotation="45" wrapText="1"/>
      <protection locked="0"/>
    </xf>
    <xf numFmtId="0" fontId="27" fillId="0" borderId="0" xfId="0" applyFont="1"/>
    <xf numFmtId="164" fontId="12" fillId="8" borderId="2" xfId="0" applyNumberFormat="1" applyFont="1" applyFill="1" applyBorder="1"/>
    <xf numFmtId="164" fontId="12" fillId="8" borderId="2" xfId="0" applyNumberFormat="1" applyFont="1" applyFill="1" applyBorder="1" applyAlignment="1">
      <alignment horizontal="right"/>
    </xf>
    <xf numFmtId="164" fontId="12" fillId="7" borderId="18" xfId="0" applyNumberFormat="1" applyFont="1" applyFill="1" applyBorder="1"/>
    <xf numFmtId="164" fontId="12" fillId="7" borderId="18" xfId="0" applyNumberFormat="1" applyFont="1" applyFill="1" applyBorder="1" applyAlignment="1">
      <alignment horizontal="right"/>
    </xf>
    <xf numFmtId="164" fontId="12" fillId="7" borderId="2" xfId="0" applyNumberFormat="1" applyFont="1" applyFill="1" applyBorder="1"/>
    <xf numFmtId="164" fontId="12" fillId="7" borderId="2" xfId="0" applyNumberFormat="1" applyFont="1" applyFill="1" applyBorder="1" applyAlignment="1">
      <alignment horizontal="right"/>
    </xf>
    <xf numFmtId="164" fontId="12" fillId="8" borderId="2" xfId="0" applyNumberFormat="1" applyFont="1" applyFill="1" applyBorder="1" applyAlignment="1">
      <alignment vertical="top" wrapText="1"/>
    </xf>
    <xf numFmtId="164" fontId="12" fillId="8" borderId="2" xfId="0" applyNumberFormat="1" applyFont="1" applyFill="1" applyBorder="1" applyAlignment="1">
      <alignment horizontal="right" vertical="top" wrapText="1"/>
    </xf>
    <xf numFmtId="0" fontId="12" fillId="7" borderId="2" xfId="0" applyFont="1" applyFill="1" applyBorder="1" applyAlignment="1">
      <alignment horizontal="right" vertical="top" wrapText="1"/>
    </xf>
    <xf numFmtId="0" fontId="8" fillId="7" borderId="17" xfId="4" applyFont="1" applyFill="1" applyBorder="1" applyAlignment="1">
      <alignment horizontal="left" wrapText="1"/>
    </xf>
    <xf numFmtId="0" fontId="8" fillId="8" borderId="19" xfId="4" applyFont="1" applyFill="1" applyBorder="1" applyAlignment="1">
      <alignment horizontal="left"/>
    </xf>
    <xf numFmtId="0" fontId="8" fillId="7" borderId="19" xfId="4" applyFont="1" applyFill="1" applyBorder="1" applyAlignment="1">
      <alignment horizontal="left"/>
    </xf>
    <xf numFmtId="0" fontId="20" fillId="9" borderId="16" xfId="4" applyFont="1" applyFill="1" applyBorder="1" applyAlignment="1" applyProtection="1">
      <alignment horizontal="left" wrapText="1"/>
      <protection locked="0"/>
    </xf>
    <xf numFmtId="0" fontId="7" fillId="9" borderId="20" xfId="0" applyFont="1" applyFill="1" applyBorder="1" applyAlignment="1" applyProtection="1">
      <alignment horizontal="right"/>
      <protection locked="0"/>
    </xf>
    <xf numFmtId="0" fontId="7" fillId="9" borderId="2" xfId="0" applyFont="1" applyFill="1" applyBorder="1" applyAlignment="1" applyProtection="1">
      <alignment horizontal="right"/>
      <protection locked="0"/>
    </xf>
    <xf numFmtId="0" fontId="12" fillId="10" borderId="21" xfId="0" applyFont="1" applyFill="1" applyBorder="1" applyAlignment="1">
      <alignment horizontal="right"/>
    </xf>
    <xf numFmtId="0" fontId="12" fillId="10" borderId="2" xfId="0" applyFont="1" applyFill="1" applyBorder="1" applyAlignment="1">
      <alignment horizontal="right"/>
    </xf>
    <xf numFmtId="0" fontId="20" fillId="10" borderId="19" xfId="4" applyFont="1" applyFill="1" applyBorder="1" applyAlignment="1">
      <alignment horizontal="left" wrapText="1"/>
    </xf>
    <xf numFmtId="0" fontId="8" fillId="10" borderId="19" xfId="4" applyFont="1" applyFill="1" applyBorder="1" applyAlignment="1">
      <alignment horizontal="left"/>
    </xf>
    <xf numFmtId="164" fontId="14" fillId="10" borderId="2" xfId="0" applyNumberFormat="1" applyFont="1" applyFill="1" applyBorder="1" applyAlignment="1">
      <alignment horizontal="right"/>
    </xf>
    <xf numFmtId="0" fontId="21" fillId="9" borderId="15" xfId="4" applyFont="1" applyFill="1" applyBorder="1" applyAlignment="1" applyProtection="1">
      <alignment wrapText="1" indent="1"/>
      <protection locked="0"/>
    </xf>
    <xf numFmtId="0" fontId="8" fillId="9" borderId="2" xfId="1" applyFont="1" applyFill="1" applyBorder="1" applyAlignment="1" applyProtection="1">
      <alignment horizontal="right"/>
      <protection locked="0"/>
    </xf>
    <xf numFmtId="0" fontId="8" fillId="9" borderId="4" xfId="1" applyFont="1" applyFill="1" applyBorder="1" applyAlignment="1" applyProtection="1">
      <alignment horizontal="right"/>
      <protection locked="0"/>
    </xf>
    <xf numFmtId="0" fontId="7" fillId="0" borderId="0" xfId="0" applyFont="1"/>
    <xf numFmtId="0" fontId="28" fillId="9" borderId="0" xfId="0" applyFont="1" applyFill="1"/>
    <xf numFmtId="0" fontId="0" fillId="9" borderId="0" xfId="0" applyFill="1"/>
    <xf numFmtId="0" fontId="29" fillId="0" borderId="0" xfId="0" applyFont="1"/>
    <xf numFmtId="14" fontId="0" fillId="0" borderId="0" xfId="0" applyNumberFormat="1"/>
    <xf numFmtId="0" fontId="18" fillId="0" borderId="0" xfId="0" applyFont="1" applyAlignment="1">
      <alignment wrapText="1"/>
    </xf>
    <xf numFmtId="0" fontId="6" fillId="0" borderId="0" xfId="0" applyFont="1"/>
    <xf numFmtId="0" fontId="7" fillId="0" borderId="0" xfId="0" applyFont="1" applyAlignment="1">
      <alignment horizontal="left" wrapText="1"/>
    </xf>
    <xf numFmtId="0" fontId="0" fillId="11" borderId="0" xfId="0" applyFill="1"/>
    <xf numFmtId="15" fontId="0" fillId="0" borderId="0" xfId="0" applyNumberFormat="1"/>
    <xf numFmtId="0" fontId="10" fillId="0" borderId="2" xfId="1" applyFont="1" applyBorder="1" applyAlignment="1" applyProtection="1">
      <alignment horizontal="center"/>
      <protection locked="0"/>
    </xf>
    <xf numFmtId="0" fontId="9" fillId="0" borderId="2" xfId="4" applyFont="1" applyBorder="1" applyAlignment="1" applyProtection="1">
      <alignment wrapText="1"/>
      <protection locked="0"/>
    </xf>
    <xf numFmtId="0" fontId="7" fillId="9" borderId="14" xfId="0" applyFont="1" applyFill="1" applyBorder="1" applyAlignment="1" applyProtection="1">
      <alignment horizontal="right"/>
      <protection locked="0"/>
    </xf>
    <xf numFmtId="0" fontId="12" fillId="10" borderId="20" xfId="0" applyFont="1" applyFill="1" applyBorder="1" applyAlignment="1">
      <alignment horizontal="right"/>
    </xf>
    <xf numFmtId="0" fontId="8" fillId="7" borderId="17" xfId="4" applyFont="1" applyFill="1" applyBorder="1" applyAlignment="1">
      <alignment horizontal="center" wrapText="1"/>
    </xf>
    <xf numFmtId="0" fontId="8" fillId="8" borderId="19" xfId="4" applyFont="1" applyFill="1" applyBorder="1" applyAlignment="1">
      <alignment horizontal="center"/>
    </xf>
    <xf numFmtId="0" fontId="8" fillId="7" borderId="19" xfId="4" applyFont="1" applyFill="1" applyBorder="1" applyAlignment="1">
      <alignment horizontal="center"/>
    </xf>
    <xf numFmtId="164" fontId="12" fillId="0" borderId="18" xfId="0" applyNumberFormat="1" applyFont="1" applyBorder="1" applyAlignment="1">
      <alignment horizontal="center"/>
    </xf>
    <xf numFmtId="164" fontId="12" fillId="7" borderId="18" xfId="0" applyNumberFormat="1" applyFont="1" applyFill="1" applyBorder="1" applyAlignment="1">
      <alignment horizontal="center"/>
    </xf>
    <xf numFmtId="0" fontId="7" fillId="0" borderId="0" xfId="0" applyFont="1" applyAlignment="1" applyProtection="1">
      <alignment vertical="top"/>
      <protection locked="0"/>
    </xf>
    <xf numFmtId="0" fontId="7" fillId="7" borderId="2" xfId="0" applyFont="1" applyFill="1" applyBorder="1" applyProtection="1">
      <protection locked="0"/>
    </xf>
    <xf numFmtId="0" fontId="11" fillId="0" borderId="2" xfId="1" applyFont="1" applyBorder="1" applyAlignment="1" applyProtection="1">
      <alignment horizontal="center"/>
      <protection locked="0"/>
    </xf>
    <xf numFmtId="0" fontId="20" fillId="0" borderId="2" xfId="1" applyFont="1" applyBorder="1" applyAlignment="1" applyProtection="1">
      <alignment horizontal="center"/>
      <protection locked="0"/>
    </xf>
    <xf numFmtId="2" fontId="20" fillId="12" borderId="2" xfId="6" applyNumberFormat="1" applyFont="1" applyFill="1" applyBorder="1" applyAlignment="1" applyProtection="1">
      <alignment horizontal="center"/>
      <protection locked="0"/>
    </xf>
    <xf numFmtId="9" fontId="20" fillId="0" borderId="2" xfId="1" applyNumberFormat="1" applyFont="1" applyBorder="1" applyAlignment="1" applyProtection="1">
      <alignment horizontal="center"/>
      <protection locked="0"/>
    </xf>
    <xf numFmtId="0" fontId="9" fillId="9" borderId="2" xfId="1" applyFont="1" applyFill="1" applyBorder="1" applyAlignment="1" applyProtection="1">
      <alignment horizontal="center"/>
      <protection locked="0"/>
    </xf>
    <xf numFmtId="0" fontId="9" fillId="0" borderId="4" xfId="1" applyFont="1" applyBorder="1" applyAlignment="1" applyProtection="1">
      <alignment horizontal="center"/>
      <protection locked="0"/>
    </xf>
    <xf numFmtId="0" fontId="10" fillId="9" borderId="4" xfId="1" applyFont="1" applyFill="1" applyBorder="1" applyAlignment="1" applyProtection="1">
      <alignment horizontal="center"/>
      <protection locked="0"/>
    </xf>
    <xf numFmtId="9" fontId="20" fillId="9" borderId="4" xfId="1" applyNumberFormat="1" applyFont="1" applyFill="1" applyBorder="1" applyAlignment="1" applyProtection="1">
      <alignment horizontal="center"/>
      <protection locked="0"/>
    </xf>
    <xf numFmtId="2" fontId="21" fillId="12" borderId="2" xfId="6" applyNumberFormat="1" applyFont="1" applyFill="1" applyBorder="1" applyAlignment="1" applyProtection="1">
      <alignment horizontal="center"/>
      <protection locked="0"/>
    </xf>
    <xf numFmtId="0" fontId="21" fillId="0" borderId="2" xfId="1" applyFont="1" applyBorder="1" applyAlignment="1" applyProtection="1">
      <alignment horizontal="center"/>
      <protection locked="0"/>
    </xf>
    <xf numFmtId="0" fontId="21" fillId="9" borderId="2" xfId="1" applyFont="1" applyFill="1" applyBorder="1" applyAlignment="1" applyProtection="1">
      <alignment horizontal="center"/>
      <protection locked="0"/>
    </xf>
    <xf numFmtId="0" fontId="21" fillId="9" borderId="4" xfId="1" applyFont="1" applyFill="1" applyBorder="1" applyAlignment="1" applyProtection="1">
      <alignment horizontal="center"/>
      <protection locked="0"/>
    </xf>
    <xf numFmtId="0" fontId="21" fillId="0" borderId="4" xfId="1" applyFont="1" applyBorder="1" applyAlignment="1" applyProtection="1">
      <alignment horizontal="center"/>
      <protection locked="0"/>
    </xf>
    <xf numFmtId="9" fontId="20" fillId="9" borderId="13" xfId="1" applyNumberFormat="1" applyFont="1" applyFill="1" applyBorder="1" applyAlignment="1" applyProtection="1">
      <alignment horizontal="center"/>
      <protection locked="0"/>
    </xf>
    <xf numFmtId="0" fontId="21" fillId="12" borderId="2" xfId="6" applyNumberFormat="1" applyFont="1" applyFill="1" applyBorder="1" applyAlignment="1" applyProtection="1">
      <alignment horizontal="center"/>
      <protection locked="0"/>
    </xf>
    <xf numFmtId="0" fontId="20" fillId="12" borderId="2" xfId="6" applyNumberFormat="1" applyFont="1" applyFill="1" applyBorder="1" applyAlignment="1" applyProtection="1">
      <alignment horizontal="center"/>
      <protection locked="0"/>
    </xf>
    <xf numFmtId="9" fontId="20" fillId="11" borderId="11" xfId="1" applyNumberFormat="1" applyFont="1" applyFill="1" applyBorder="1" applyAlignment="1" applyProtection="1">
      <alignment horizontal="center"/>
      <protection locked="0"/>
    </xf>
    <xf numFmtId="0" fontId="8" fillId="13" borderId="5" xfId="1" applyFont="1" applyFill="1" applyBorder="1" applyAlignment="1" applyProtection="1">
      <alignment horizontal="center"/>
      <protection locked="0"/>
    </xf>
    <xf numFmtId="0" fontId="8" fillId="13" borderId="6" xfId="1" applyFont="1" applyFill="1" applyBorder="1" applyAlignment="1" applyProtection="1">
      <alignment horizontal="center" wrapText="1"/>
      <protection locked="0"/>
    </xf>
    <xf numFmtId="0" fontId="8" fillId="13" borderId="7" xfId="1" applyFont="1" applyFill="1" applyBorder="1" applyAlignment="1" applyProtection="1">
      <alignment horizontal="center"/>
      <protection locked="0"/>
    </xf>
    <xf numFmtId="4" fontId="0" fillId="0" borderId="0" xfId="0" applyNumberFormat="1" applyProtection="1">
      <protection locked="0"/>
    </xf>
    <xf numFmtId="0" fontId="9" fillId="0" borderId="4" xfId="1" applyFont="1" applyBorder="1" applyAlignment="1" applyProtection="1">
      <alignment horizontal="center" vertical="center"/>
      <protection locked="0"/>
    </xf>
    <xf numFmtId="0" fontId="21" fillId="0" borderId="2" xfId="6" applyFont="1" applyFill="1" applyBorder="1" applyAlignment="1" applyProtection="1">
      <alignment horizontal="center"/>
      <protection locked="0"/>
    </xf>
    <xf numFmtId="0" fontId="20" fillId="0" borderId="2" xfId="6" applyFont="1" applyFill="1" applyBorder="1" applyAlignment="1" applyProtection="1">
      <alignment horizontal="center"/>
      <protection locked="0"/>
    </xf>
    <xf numFmtId="0" fontId="21" fillId="0" borderId="2" xfId="1" applyFont="1" applyBorder="1" applyAlignment="1" applyProtection="1">
      <alignment horizontal="center" vertical="center"/>
      <protection locked="0"/>
    </xf>
    <xf numFmtId="0" fontId="21" fillId="0" borderId="2" xfId="6" applyFont="1" applyFill="1" applyBorder="1" applyAlignment="1" applyProtection="1">
      <alignment horizontal="center" vertical="center"/>
      <protection locked="0"/>
    </xf>
    <xf numFmtId="2" fontId="21" fillId="12" borderId="2" xfId="6" applyNumberFormat="1" applyFont="1" applyFill="1" applyBorder="1" applyAlignment="1" applyProtection="1">
      <alignment horizontal="center" vertical="center"/>
      <protection locked="0"/>
    </xf>
    <xf numFmtId="9" fontId="20" fillId="0" borderId="2" xfId="1" applyNumberFormat="1" applyFont="1" applyBorder="1" applyAlignment="1" applyProtection="1">
      <alignment horizontal="center" vertical="center"/>
      <protection locked="0"/>
    </xf>
    <xf numFmtId="164" fontId="0" fillId="7" borderId="2" xfId="0" applyNumberFormat="1" applyFill="1" applyBorder="1" applyAlignment="1" applyProtection="1">
      <alignment horizontal="center" vertical="center" wrapText="1"/>
      <protection locked="0"/>
    </xf>
    <xf numFmtId="164" fontId="0" fillId="7" borderId="20" xfId="0" applyNumberFormat="1" applyFill="1" applyBorder="1" applyAlignment="1" applyProtection="1">
      <alignment horizontal="center" vertical="center"/>
      <protection locked="0"/>
    </xf>
    <xf numFmtId="164" fontId="0" fillId="7" borderId="2" xfId="0" applyNumberFormat="1" applyFill="1" applyBorder="1" applyAlignment="1" applyProtection="1">
      <alignment horizontal="center" vertical="center"/>
      <protection locked="0"/>
    </xf>
    <xf numFmtId="164" fontId="18" fillId="14" borderId="20" xfId="0" applyNumberFormat="1" applyFont="1" applyFill="1" applyBorder="1" applyAlignment="1" applyProtection="1">
      <alignment horizontal="center" vertical="center"/>
      <protection locked="0"/>
    </xf>
    <xf numFmtId="164" fontId="18" fillId="14" borderId="2" xfId="0" applyNumberFormat="1" applyFont="1" applyFill="1" applyBorder="1" applyAlignment="1" applyProtection="1">
      <alignment horizontal="center" vertical="center"/>
      <protection locked="0"/>
    </xf>
    <xf numFmtId="9" fontId="20" fillId="0" borderId="0" xfId="1" applyNumberFormat="1" applyFont="1" applyAlignment="1" applyProtection="1">
      <alignment horizontal="center" vertical="center"/>
      <protection locked="0"/>
    </xf>
    <xf numFmtId="9" fontId="20" fillId="0" borderId="0" xfId="1" applyNumberFormat="1" applyFont="1" applyAlignment="1" applyProtection="1">
      <alignment horizontal="center"/>
      <protection locked="0"/>
    </xf>
    <xf numFmtId="164" fontId="30" fillId="7" borderId="24" xfId="0" applyNumberFormat="1" applyFont="1" applyFill="1" applyBorder="1" applyAlignment="1" applyProtection="1">
      <alignment horizontal="center" vertical="center" wrapText="1"/>
      <protection locked="0"/>
    </xf>
    <xf numFmtId="4" fontId="14" fillId="14" borderId="24" xfId="0" applyNumberFormat="1" applyFont="1" applyFill="1" applyBorder="1" applyAlignment="1" applyProtection="1">
      <alignment horizontal="center" vertical="center"/>
      <protection locked="0"/>
    </xf>
    <xf numFmtId="0" fontId="0" fillId="0" borderId="0" xfId="0" applyAlignment="1" applyProtection="1">
      <alignment textRotation="45"/>
      <protection locked="0"/>
    </xf>
    <xf numFmtId="0" fontId="8" fillId="7" borderId="4" xfId="1" applyFont="1" applyFill="1" applyBorder="1" applyAlignment="1" applyProtection="1">
      <alignment horizontal="right"/>
      <protection locked="0"/>
    </xf>
    <xf numFmtId="0" fontId="8" fillId="7" borderId="6" xfId="1" applyFont="1" applyFill="1" applyBorder="1" applyAlignment="1" applyProtection="1">
      <alignment horizontal="center" wrapText="1"/>
      <protection locked="0"/>
    </xf>
    <xf numFmtId="9" fontId="20" fillId="7" borderId="13" xfId="1" applyNumberFormat="1" applyFont="1" applyFill="1" applyBorder="1" applyAlignment="1" applyProtection="1">
      <alignment horizontal="center"/>
      <protection locked="0"/>
    </xf>
    <xf numFmtId="0" fontId="0" fillId="0" borderId="0" xfId="0"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12" xfId="1" applyFont="1" applyBorder="1" applyAlignment="1" applyProtection="1">
      <alignment horizontal="center" vertical="center"/>
      <protection locked="0"/>
    </xf>
    <xf numFmtId="0" fontId="3" fillId="0" borderId="0" xfId="9"/>
    <xf numFmtId="0" fontId="9" fillId="7" borderId="16" xfId="9" applyFont="1" applyFill="1" applyBorder="1" applyAlignment="1" applyProtection="1">
      <alignment horizontal="center" wrapText="1"/>
      <protection locked="0"/>
    </xf>
    <xf numFmtId="0" fontId="8" fillId="14" borderId="16" xfId="4" applyFont="1" applyFill="1" applyBorder="1" applyAlignment="1" applyProtection="1">
      <alignment horizontal="center"/>
      <protection locked="0"/>
    </xf>
    <xf numFmtId="0" fontId="2" fillId="16" borderId="9" xfId="12" applyBorder="1" applyAlignment="1" applyProtection="1">
      <alignment horizontal="center" vertical="center" textRotation="45" wrapText="1"/>
      <protection locked="0"/>
    </xf>
    <xf numFmtId="0" fontId="2" fillId="16" borderId="15" xfId="12" applyBorder="1" applyAlignment="1" applyProtection="1">
      <alignment horizontal="center" vertical="center" textRotation="45" wrapText="1"/>
      <protection locked="0"/>
    </xf>
    <xf numFmtId="0" fontId="2" fillId="16" borderId="0" xfId="12" applyAlignment="1">
      <alignment horizontal="center" vertical="center"/>
    </xf>
    <xf numFmtId="0" fontId="2" fillId="15" borderId="16" xfId="11" applyBorder="1" applyAlignment="1" applyProtection="1">
      <alignment horizontal="center"/>
      <protection locked="0"/>
    </xf>
    <xf numFmtId="0" fontId="2" fillId="15" borderId="0" xfId="11" applyAlignment="1">
      <alignment horizontal="center"/>
    </xf>
    <xf numFmtId="0" fontId="2" fillId="15" borderId="0" xfId="11"/>
    <xf numFmtId="0" fontId="2" fillId="15" borderId="0" xfId="11" applyAlignment="1" applyProtection="1">
      <alignment horizontal="center"/>
      <protection locked="0"/>
    </xf>
    <xf numFmtId="164" fontId="2" fillId="15" borderId="23" xfId="11" applyNumberFormat="1" applyBorder="1" applyAlignment="1" applyProtection="1">
      <alignment horizontal="center" vertical="center"/>
      <protection locked="0"/>
    </xf>
    <xf numFmtId="164" fontId="2" fillId="15" borderId="12" xfId="11" applyNumberFormat="1" applyBorder="1" applyAlignment="1" applyProtection="1">
      <alignment horizontal="center" vertical="center"/>
      <protection locked="0"/>
    </xf>
    <xf numFmtId="164" fontId="2" fillId="15" borderId="26" xfId="11" applyNumberFormat="1" applyBorder="1" applyAlignment="1" applyProtection="1">
      <alignment horizontal="center" vertical="center"/>
      <protection locked="0"/>
    </xf>
    <xf numFmtId="164" fontId="2" fillId="15" borderId="25" xfId="11" applyNumberFormat="1" applyBorder="1" applyAlignment="1" applyProtection="1">
      <alignment horizontal="center" vertical="center"/>
      <protection locked="0"/>
    </xf>
    <xf numFmtId="164" fontId="2" fillId="15" borderId="25" xfId="11" applyNumberFormat="1" applyBorder="1" applyAlignment="1" applyProtection="1">
      <alignment horizontal="center" vertical="center" wrapText="1"/>
      <protection locked="0"/>
    </xf>
    <xf numFmtId="164" fontId="2" fillId="15" borderId="23" xfId="11" applyNumberFormat="1" applyBorder="1" applyAlignment="1" applyProtection="1">
      <alignment horizontal="center"/>
      <protection locked="0"/>
    </xf>
    <xf numFmtId="164" fontId="2" fillId="15" borderId="12" xfId="11" applyNumberFormat="1" applyBorder="1" applyAlignment="1" applyProtection="1">
      <alignment horizontal="center"/>
      <protection locked="0"/>
    </xf>
    <xf numFmtId="164" fontId="2" fillId="15" borderId="25" xfId="11" applyNumberFormat="1" applyBorder="1" applyAlignment="1" applyProtection="1">
      <alignment horizontal="center"/>
      <protection locked="0"/>
    </xf>
    <xf numFmtId="164" fontId="2" fillId="15" borderId="2" xfId="11" applyNumberFormat="1" applyBorder="1" applyAlignment="1" applyProtection="1">
      <alignment horizontal="center"/>
      <protection locked="0"/>
    </xf>
    <xf numFmtId="164" fontId="2" fillId="15" borderId="16" xfId="11" applyNumberFormat="1" applyBorder="1" applyAlignment="1" applyProtection="1">
      <alignment horizontal="center"/>
      <protection locked="0"/>
    </xf>
    <xf numFmtId="164" fontId="2" fillId="15" borderId="14" xfId="11" applyNumberFormat="1" applyBorder="1" applyAlignment="1" applyProtection="1">
      <alignment horizontal="center"/>
      <protection locked="0"/>
    </xf>
    <xf numFmtId="0" fontId="2" fillId="15" borderId="12" xfId="11" applyBorder="1" applyAlignment="1" applyProtection="1">
      <alignment horizontal="center"/>
      <protection locked="0"/>
    </xf>
    <xf numFmtId="9" fontId="2" fillId="15" borderId="23" xfId="11" applyNumberFormat="1" applyBorder="1" applyAlignment="1" applyProtection="1">
      <alignment horizontal="center"/>
      <protection locked="0"/>
    </xf>
    <xf numFmtId="9" fontId="2" fillId="15" borderId="12" xfId="11" applyNumberFormat="1" applyBorder="1" applyAlignment="1" applyProtection="1">
      <alignment horizontal="center"/>
      <protection locked="0"/>
    </xf>
    <xf numFmtId="4" fontId="2" fillId="15" borderId="23" xfId="11" applyNumberFormat="1" applyBorder="1" applyAlignment="1" applyProtection="1">
      <alignment horizontal="center"/>
      <protection locked="0"/>
    </xf>
    <xf numFmtId="0" fontId="2" fillId="16" borderId="27" xfId="12" applyBorder="1" applyAlignment="1" applyProtection="1">
      <alignment textRotation="45" wrapText="1"/>
      <protection locked="0"/>
    </xf>
    <xf numFmtId="0" fontId="2" fillId="16" borderId="0" xfId="12" applyAlignment="1" applyProtection="1">
      <alignment horizontal="center" vertical="center" textRotation="45"/>
      <protection locked="0"/>
    </xf>
    <xf numFmtId="0" fontId="2" fillId="15" borderId="10" xfId="11" applyBorder="1" applyAlignment="1" applyProtection="1">
      <alignment horizontal="left" wrapText="1"/>
      <protection locked="0"/>
    </xf>
    <xf numFmtId="0" fontId="7" fillId="0" borderId="0" xfId="0" applyFont="1" applyAlignment="1">
      <alignment horizontal="center" vertical="center"/>
    </xf>
    <xf numFmtId="0" fontId="15" fillId="17" borderId="4" xfId="1" applyFont="1" applyFill="1" applyBorder="1" applyProtection="1">
      <protection locked="0"/>
    </xf>
    <xf numFmtId="0" fontId="12" fillId="17" borderId="2" xfId="1" applyFont="1" applyFill="1" applyBorder="1" applyProtection="1">
      <protection locked="0"/>
    </xf>
    <xf numFmtId="0" fontId="12" fillId="17" borderId="2" xfId="1" applyFont="1" applyFill="1" applyBorder="1" applyAlignment="1" applyProtection="1">
      <alignment horizontal="left"/>
      <protection locked="0"/>
    </xf>
    <xf numFmtId="164" fontId="12" fillId="0" borderId="22" xfId="0" applyNumberFormat="1" applyFont="1" applyBorder="1" applyAlignment="1">
      <alignment horizontal="center" wrapText="1"/>
    </xf>
    <xf numFmtId="164" fontId="12" fillId="0" borderId="14" xfId="0" applyNumberFormat="1" applyFont="1" applyBorder="1" applyAlignment="1">
      <alignment horizontal="center" wrapText="1"/>
    </xf>
    <xf numFmtId="0" fontId="8" fillId="4" borderId="0" xfId="3" applyFont="1" applyAlignment="1" applyProtection="1">
      <alignment horizontal="left" vertical="center" wrapText="1"/>
      <protection locked="0"/>
    </xf>
    <xf numFmtId="0" fontId="8" fillId="3" borderId="0" xfId="2" applyFont="1" applyAlignment="1" applyProtection="1">
      <alignment horizontal="left" vertical="center" wrapText="1"/>
      <protection locked="0"/>
    </xf>
    <xf numFmtId="0" fontId="9" fillId="4" borderId="0" xfId="3" applyFont="1" applyAlignment="1" applyProtection="1">
      <alignment horizontal="center" vertical="center"/>
      <protection locked="0"/>
    </xf>
    <xf numFmtId="0" fontId="9" fillId="3" borderId="0" xfId="2" applyFont="1" applyAlignment="1" applyProtection="1">
      <alignment horizontal="center" vertical="center"/>
      <protection locked="0"/>
    </xf>
    <xf numFmtId="0" fontId="16" fillId="3" borderId="0" xfId="2" quotePrefix="1" applyFont="1" applyAlignment="1" applyProtection="1">
      <alignment horizontal="center" vertical="center"/>
      <protection locked="0"/>
    </xf>
    <xf numFmtId="0" fontId="7" fillId="0" borderId="8" xfId="0" applyFont="1" applyBorder="1" applyAlignment="1" applyProtection="1">
      <alignment horizontal="center"/>
      <protection locked="0"/>
    </xf>
    <xf numFmtId="44" fontId="9" fillId="3" borderId="0" xfId="7" applyFont="1" applyFill="1" applyAlignment="1" applyProtection="1">
      <alignment horizontal="center" vertical="center"/>
      <protection locked="0"/>
    </xf>
    <xf numFmtId="44" fontId="9" fillId="4" borderId="0" xfId="3" applyNumberFormat="1" applyFont="1" applyAlignment="1" applyProtection="1">
      <alignment horizontal="center" vertical="center"/>
      <protection locked="0"/>
    </xf>
    <xf numFmtId="2" fontId="9" fillId="3" borderId="0" xfId="2" applyNumberFormat="1" applyFont="1" applyAlignment="1" applyProtection="1">
      <alignment horizontal="center" vertical="center"/>
      <protection locked="0"/>
    </xf>
    <xf numFmtId="2" fontId="9" fillId="4" borderId="0" xfId="3" applyNumberFormat="1" applyFont="1" applyAlignment="1" applyProtection="1">
      <alignment horizontal="center" vertical="center"/>
      <protection locked="0"/>
    </xf>
    <xf numFmtId="44" fontId="9" fillId="3" borderId="0" xfId="2" applyNumberFormat="1"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7"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9" fillId="0" borderId="12" xfId="1" applyFont="1" applyBorder="1" applyAlignment="1" applyProtection="1">
      <alignment horizontal="left" vertical="top" wrapText="1"/>
      <protection locked="0"/>
    </xf>
    <xf numFmtId="0" fontId="9" fillId="0" borderId="4" xfId="1" applyFont="1" applyBorder="1" applyAlignment="1" applyProtection="1">
      <alignment horizontal="left" vertical="top" wrapText="1"/>
      <protection locked="0"/>
    </xf>
    <xf numFmtId="0" fontId="19" fillId="5" borderId="12" xfId="6" applyFont="1" applyBorder="1" applyAlignment="1" applyProtection="1">
      <alignment horizontal="left" vertical="top" wrapText="1"/>
      <protection locked="0"/>
    </xf>
    <xf numFmtId="0" fontId="19" fillId="5" borderId="4" xfId="6" applyFont="1" applyBorder="1" applyAlignment="1" applyProtection="1">
      <alignment horizontal="left" vertical="top" wrapText="1"/>
      <protection locked="0"/>
    </xf>
    <xf numFmtId="0" fontId="19" fillId="5" borderId="12" xfId="6" applyFont="1" applyBorder="1" applyAlignment="1" applyProtection="1">
      <alignment vertical="top" wrapText="1"/>
      <protection locked="0"/>
    </xf>
    <xf numFmtId="0" fontId="19" fillId="5" borderId="4" xfId="6" applyFont="1" applyBorder="1" applyAlignment="1" applyProtection="1">
      <alignment vertical="top" wrapText="1"/>
      <protection locked="0"/>
    </xf>
    <xf numFmtId="0" fontId="10" fillId="0" borderId="2" xfId="1" applyFont="1" applyBorder="1" applyAlignment="1" applyProtection="1">
      <alignment horizontal="center"/>
      <protection locked="0"/>
    </xf>
    <xf numFmtId="9" fontId="21" fillId="0" borderId="12" xfId="1" applyNumberFormat="1" applyFont="1" applyBorder="1" applyAlignment="1" applyProtection="1">
      <alignment horizontal="left" vertical="top" wrapText="1"/>
      <protection locked="0"/>
    </xf>
    <xf numFmtId="9" fontId="21" fillId="0" borderId="4" xfId="1" applyNumberFormat="1" applyFont="1" applyBorder="1" applyAlignment="1" applyProtection="1">
      <alignment horizontal="left" vertical="top" wrapText="1"/>
      <protection locked="0"/>
    </xf>
    <xf numFmtId="9" fontId="21" fillId="0" borderId="12" xfId="1" applyNumberFormat="1" applyFont="1" applyBorder="1" applyAlignment="1" applyProtection="1">
      <alignment horizontal="left" vertical="center" wrapText="1"/>
      <protection locked="0"/>
    </xf>
    <xf numFmtId="9" fontId="20" fillId="0" borderId="4" xfId="1" applyNumberFormat="1" applyFont="1" applyBorder="1" applyAlignment="1" applyProtection="1">
      <alignment horizontal="left" vertical="center" wrapText="1"/>
      <protection locked="0"/>
    </xf>
    <xf numFmtId="9" fontId="21" fillId="0" borderId="12" xfId="1" applyNumberFormat="1" applyFont="1" applyBorder="1" applyAlignment="1" applyProtection="1">
      <alignment horizontal="left" wrapText="1"/>
      <protection locked="0"/>
    </xf>
    <xf numFmtId="9" fontId="21" fillId="0" borderId="4" xfId="1" applyNumberFormat="1" applyFont="1" applyBorder="1" applyAlignment="1" applyProtection="1">
      <alignment horizontal="left" wrapText="1"/>
      <protection locked="0"/>
    </xf>
    <xf numFmtId="0" fontId="9" fillId="0" borderId="1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12"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1" fillId="16" borderId="9" xfId="12" applyFont="1" applyBorder="1" applyAlignment="1" applyProtection="1">
      <alignment horizontal="center" vertical="center" textRotation="45" wrapText="1"/>
      <protection locked="0"/>
    </xf>
    <xf numFmtId="0" fontId="1" fillId="16" borderId="15" xfId="12" applyFont="1" applyBorder="1" applyAlignment="1" applyProtection="1">
      <alignment horizontal="center" vertical="center" textRotation="45" wrapText="1"/>
      <protection locked="0"/>
    </xf>
    <xf numFmtId="0" fontId="1" fillId="16" borderId="27" xfId="12" applyFont="1" applyBorder="1" applyAlignment="1" applyProtection="1">
      <alignment horizontal="center" vertical="center" textRotation="45" wrapText="1"/>
      <protection locked="0"/>
    </xf>
    <xf numFmtId="0" fontId="1" fillId="16" borderId="27" xfId="12" applyFont="1" applyBorder="1" applyAlignment="1" applyProtection="1">
      <alignment horizontal="center" textRotation="45" wrapText="1"/>
      <protection locked="0"/>
    </xf>
    <xf numFmtId="9" fontId="20" fillId="0" borderId="28" xfId="1" applyNumberFormat="1" applyFont="1" applyBorder="1" applyAlignment="1" applyProtection="1">
      <alignment horizontal="center"/>
      <protection locked="0"/>
    </xf>
    <xf numFmtId="0" fontId="8" fillId="0" borderId="0" xfId="1" applyFont="1" applyProtection="1">
      <protection locked="0"/>
    </xf>
    <xf numFmtId="2" fontId="21" fillId="12" borderId="4" xfId="6" applyNumberFormat="1" applyFont="1" applyFill="1" applyBorder="1" applyAlignment="1" applyProtection="1">
      <alignment horizontal="center"/>
      <protection locked="0"/>
    </xf>
    <xf numFmtId="0" fontId="9" fillId="0" borderId="2" xfId="1" applyFont="1" applyBorder="1" applyAlignment="1" applyProtection="1">
      <alignment horizontal="center" vertical="center"/>
      <protection locked="0"/>
    </xf>
    <xf numFmtId="0" fontId="9" fillId="0" borderId="0" xfId="1" applyFont="1" applyAlignment="1" applyProtection="1">
      <alignment horizontal="center"/>
      <protection locked="0"/>
    </xf>
    <xf numFmtId="44" fontId="0" fillId="0" borderId="0" xfId="7" applyFont="1" applyAlignment="1">
      <alignment horizontal="center" vertical="center"/>
    </xf>
    <xf numFmtId="44" fontId="0" fillId="0" borderId="0" xfId="7" applyFont="1" applyAlignment="1" applyProtection="1">
      <alignment horizontal="center" vertical="center"/>
      <protection locked="0"/>
    </xf>
    <xf numFmtId="164" fontId="0" fillId="0" borderId="0" xfId="7" applyNumberFormat="1" applyFont="1" applyAlignment="1">
      <alignment horizontal="center" vertical="center"/>
    </xf>
    <xf numFmtId="0" fontId="21" fillId="7" borderId="2" xfId="1" applyFont="1" applyFill="1" applyBorder="1" applyAlignment="1" applyProtection="1">
      <alignment horizontal="center" vertical="center"/>
      <protection locked="0"/>
    </xf>
    <xf numFmtId="0" fontId="21" fillId="7" borderId="2" xfId="6" applyFont="1" applyFill="1" applyBorder="1" applyAlignment="1" applyProtection="1">
      <alignment horizontal="center" vertical="center"/>
      <protection locked="0"/>
    </xf>
    <xf numFmtId="0" fontId="21" fillId="7" borderId="2" xfId="1" applyFont="1" applyFill="1" applyBorder="1" applyAlignment="1" applyProtection="1">
      <alignment horizontal="center"/>
      <protection locked="0"/>
    </xf>
    <xf numFmtId="0" fontId="21" fillId="7" borderId="2" xfId="6" applyFont="1" applyFill="1" applyBorder="1" applyAlignment="1" applyProtection="1">
      <alignment horizontal="center"/>
      <protection locked="0"/>
    </xf>
    <xf numFmtId="9" fontId="8" fillId="0" borderId="0" xfId="13" applyFont="1" applyAlignment="1" applyProtection="1">
      <alignment horizontal="center" vertical="center"/>
      <protection locked="0"/>
    </xf>
  </cellXfs>
  <cellStyles count="14">
    <cellStyle name="20% - Accent1" xfId="2" builtinId="30"/>
    <cellStyle name="20% - Accent3" xfId="3" builtinId="38"/>
    <cellStyle name="40% - Accent5" xfId="11" builtinId="47"/>
    <cellStyle name="60% - Accent5" xfId="12" builtinId="48"/>
    <cellStyle name="Bad" xfId="6" builtinId="27"/>
    <cellStyle name="Currency" xfId="7" builtinId="4"/>
    <cellStyle name="Currency 2" xfId="5" xr:uid="{00000000-0005-0000-0000-000006000000}"/>
    <cellStyle name="Good" xfId="8" builtinId="26"/>
    <cellStyle name="Normal" xfId="0" builtinId="0"/>
    <cellStyle name="Normal 2" xfId="1" xr:uid="{00000000-0005-0000-0000-000009000000}"/>
    <cellStyle name="Normal 2 2" xfId="10" xr:uid="{00000000-0005-0000-0000-00000A000000}"/>
    <cellStyle name="Normal 3" xfId="4" xr:uid="{00000000-0005-0000-0000-00000B000000}"/>
    <cellStyle name="Normal 3 2" xfId="9" xr:uid="{00000000-0005-0000-0000-00000C000000}"/>
    <cellStyle name="Percent" xfId="13" builtinId="5"/>
  </cellStyles>
  <dxfs count="36">
    <dxf>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right"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strike val="0"/>
        <outline val="0"/>
        <shadow val="0"/>
        <vertAlign val="baseline"/>
        <name val="Arial"/>
        <scheme val="none"/>
      </font>
      <alignment horizontal="left" vertical="bottom" textRotation="0" wrapText="0" indent="0" justifyLastLine="0" shrinkToFit="0" readingOrder="0"/>
      <border>
        <right style="thin">
          <color indexed="64"/>
        </right>
      </border>
      <protection locked="0" hidden="0"/>
    </dxf>
    <dxf>
      <border outline="0">
        <right style="thin">
          <color indexed="64"/>
        </right>
      </border>
    </dxf>
    <dxf>
      <protection locked="0" hidden="0"/>
    </dxf>
    <dxf>
      <border outline="0">
        <bottom style="medium">
          <color indexed="64"/>
        </bottom>
      </border>
    </dxf>
    <dxf>
      <font>
        <b val="0"/>
        <i val="0"/>
        <strike val="0"/>
        <condense val="0"/>
        <extend val="0"/>
        <outline val="0"/>
        <shadow val="0"/>
        <u val="none"/>
        <vertAlign val="baseline"/>
        <sz val="10"/>
        <color auto="1"/>
        <name val="Arial"/>
        <scheme val="none"/>
      </font>
      <alignment horizontal="general" vertical="bottom" textRotation="90" wrapText="1" indent="0" justifyLastLine="0" shrinkToFit="0" readingOrder="0"/>
      <border diagonalUp="0" diagonalDown="0">
        <left style="thin">
          <color indexed="64"/>
        </left>
        <right style="thin">
          <color indexed="64"/>
        </right>
        <top/>
        <bottom/>
      </border>
      <protection locked="0" hidden="0"/>
    </dxf>
    <dxf>
      <alignment horizontal="center" indent="0" justifyLastLine="0" shrinkToFit="0" readingOrder="0"/>
      <protection locked="0" hidden="0"/>
    </dxf>
    <dxf>
      <alignment horizontal="center" indent="0" justifyLastLine="0" shrinkToFit="0" readingOrder="0"/>
      <protection locked="0" hidden="0"/>
    </dxf>
    <dxf>
      <alignment horizontal="center" indent="0" justifyLastLine="0" shrinkToFit="0" readingOrder="0"/>
      <protection locked="0" hidden="0"/>
    </dxf>
    <dxf>
      <alignment horizontal="center" indent="0" justifyLastLine="0" shrinkToFit="0" readingOrder="0"/>
      <protection locked="0" hidden="0"/>
    </dxf>
    <dxf>
      <alignment horizontal="center" indent="0" justifyLastLine="0" shrinkToFit="0" readingOrder="0"/>
      <protection locked="0" hidden="0"/>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vertAlign val="baseline"/>
        <name val="Arial"/>
        <scheme val="none"/>
      </font>
      <alignment horizontal="center" vertical="bottom" textRotation="0" wrapText="0" indent="0" justifyLastLine="0" shrinkToFit="0" readingOrder="0"/>
      <border outline="0">
        <right style="thin">
          <color indexed="64"/>
        </right>
      </border>
      <protection locked="0" hidden="0"/>
    </dxf>
    <dxf>
      <border outline="0">
        <right style="thin">
          <color rgb="FF000000"/>
        </right>
      </border>
    </dxf>
    <dxf>
      <alignment horizontal="center"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10"/>
        <color auto="1"/>
        <name val="Arial"/>
        <scheme val="none"/>
      </font>
      <fill>
        <patternFill>
          <fgColor indexed="64"/>
          <bgColor theme="3" tint="0.59999389629810485"/>
        </patternFill>
      </fill>
      <alignment horizontal="center" vertical="bottom" textRotation="9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dxf>
    <dxf>
      <font>
        <strike val="0"/>
        <outline val="0"/>
        <shadow val="0"/>
        <u val="none"/>
        <vertAlign val="baseline"/>
        <sz val="10"/>
        <name val="Arial"/>
        <scheme val="none"/>
      </font>
      <protection locked="0" hidden="0"/>
    </dxf>
    <dxf>
      <border outline="0">
        <top style="thin">
          <color indexed="64"/>
        </top>
      </border>
    </dxf>
    <dxf>
      <font>
        <strike val="0"/>
        <outline val="0"/>
        <shadow val="0"/>
        <u val="none"/>
        <vertAlign val="baseline"/>
        <sz val="10"/>
        <name val="Arial"/>
        <scheme val="none"/>
      </font>
      <protection locked="0" hidden="0"/>
    </dxf>
    <dxf>
      <border outline="0">
        <bottom style="medium">
          <color indexed="64"/>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45" wrapText="1" indent="0" justifyLastLine="0" shrinkToFit="0" readingOrder="0"/>
      <border diagonalUp="1" diagonalDown="0">
        <left/>
        <right/>
        <top/>
        <bottom/>
        <diagonal style="thin">
          <color indexed="64"/>
        </diagonal>
      </border>
      <protection locked="0" hidden="0"/>
    </dxf>
  </dxfs>
  <tableStyles count="0" defaultTableStyle="TableStyleMedium2" defaultPivotStyle="PivotStyleLight16"/>
  <colors>
    <mruColors>
      <color rgb="FFBFF6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M6" totalsRowShown="0" headerRowDxfId="35" dataDxfId="33" headerRowBorderDxfId="34" tableBorderDxfId="32" headerRowCellStyle="Normal 2">
  <autoFilter ref="A2:M6" xr:uid="{00000000-0009-0000-0100-000003000000}"/>
  <sortState xmlns:xlrd2="http://schemas.microsoft.com/office/spreadsheetml/2017/richdata2" ref="A3:M6">
    <sortCondition ref="C2"/>
  </sortState>
  <tableColumns count="13">
    <tableColumn id="1" xr3:uid="{00000000-0010-0000-0000-000001000000}" name="REQUIRED PROPOSAL DOCUMENTS INCLUDED WITH SUBMITTAL " dataDxfId="31"/>
    <tableColumn id="2" xr3:uid="{00000000-0010-0000-0000-000002000000}" name="Column2" dataDxfId="30" dataCellStyle="Normal"/>
    <tableColumn id="3" xr3:uid="{00000000-0010-0000-0000-000003000000}" name="Column12" dataDxfId="29" dataCellStyle="Normal"/>
    <tableColumn id="4" xr3:uid="{00000000-0010-0000-0000-000004000000}" name="Column3" dataDxfId="28" dataCellStyle="Normal"/>
    <tableColumn id="5" xr3:uid="{00000000-0010-0000-0000-000005000000}" name="Column10" dataDxfId="27" dataCellStyle="Normal"/>
    <tableColumn id="6" xr3:uid="{00000000-0010-0000-0000-000006000000}" name="Column4" dataDxfId="26" dataCellStyle="Normal"/>
    <tableColumn id="7" xr3:uid="{00000000-0010-0000-0000-000007000000}" name="Column5" dataDxfId="25" dataCellStyle="Normal"/>
    <tableColumn id="8" xr3:uid="{00000000-0010-0000-0000-000008000000}" name="Column9" dataDxfId="24" dataCellStyle="Normal"/>
    <tableColumn id="9" xr3:uid="{00000000-0010-0000-0000-000009000000}" name="Column6" dataDxfId="23" dataCellStyle="Normal"/>
    <tableColumn id="10" xr3:uid="{00000000-0010-0000-0000-00000A000000}" name="Column11" dataDxfId="22" dataCellStyle="Normal"/>
    <tableColumn id="11" xr3:uid="{00000000-0010-0000-0000-00000B000000}" name="Column7" dataDxfId="21" dataCellStyle="Normal"/>
    <tableColumn id="12" xr3:uid="{00000000-0010-0000-0000-00000C000000}" name="Column8" dataDxfId="20" dataCellStyle="Normal"/>
    <tableColumn id="13" xr3:uid="{00000000-0010-0000-0000-00000D000000}" name="Column1" dataDxfId="19" dataCellStyle="Normal"/>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25" displayName="Table225" ref="A1:I30" totalsRowShown="0" headerRowDxfId="18" dataDxfId="16" headerRowBorderDxfId="17" tableBorderDxfId="15">
  <autoFilter ref="A1:I30" xr:uid="{00000000-0009-0000-0100-000004000000}"/>
  <tableColumns count="9">
    <tableColumn id="6" xr3:uid="{00000000-0010-0000-0100-000006000000}" name="Pricing Schedule" dataDxfId="14" dataCellStyle="Normal 3"/>
    <tableColumn id="2" xr3:uid="{00000000-0010-0000-0100-000002000000}" name="Athletes Global " dataDxfId="13"/>
    <tableColumn id="3" xr3:uid="{00000000-0010-0000-0100-000003000000}" name="Enrichment City " dataDxfId="12"/>
    <tableColumn id="4" xr3:uid="{00000000-0010-0000-0100-000004000000}" name="Icook, Inc. " dataCellStyle="Normal"/>
    <tableColumn id="5" xr3:uid="{00000000-0010-0000-0100-000005000000}" name="Kidz Fitness, LLC Amazing Athletes " dataDxfId="11"/>
    <tableColumn id="7" xr3:uid="{00000000-0010-0000-0100-000007000000}" name="Mariner's Museum " dataDxfId="10"/>
    <tableColumn id="8" xr3:uid="{00000000-0010-0000-0100-000008000000}" name="VA Air &amp; Space Center " dataDxfId="9"/>
    <tableColumn id="9" xr3:uid="{00000000-0010-0000-0100-000009000000}" name="VA Living Museum " dataDxfId="8"/>
    <tableColumn id="10" xr3:uid="{00000000-0010-0000-0100-00000A000000}" name="Young Audience dba Arts for Learning "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1:G2" insertRow="1" totalsRowShown="0" headerRowDxfId="6" dataDxfId="4" headerRowBorderDxfId="5" tableBorderDxfId="3">
  <autoFilter ref="A1:G2" xr:uid="{00000000-0009-0000-0100-000002000000}"/>
  <tableColumns count="7">
    <tableColumn id="6" xr3:uid="{00000000-0010-0000-0200-000006000000}" name="Online Alcohol and Sexual Assault Education Software:" dataDxfId="2" dataCellStyle="Normal 3"/>
    <tableColumn id="2" xr3:uid="{00000000-0010-0000-0200-000002000000}" name="EVERFI, Inc. " dataDxfId="1"/>
    <tableColumn id="5" xr3:uid="{00000000-0010-0000-0200-000005000000}" name="Scope:"/>
    <tableColumn id="3" xr3:uid="{00000000-0010-0000-0200-000003000000}" name="Catharsis Productions" dataDxfId="0"/>
    <tableColumn id="7" xr3:uid="{00000000-0010-0000-0200-000007000000}" name="Column2"/>
    <tableColumn id="8" xr3:uid="{00000000-0010-0000-0200-000008000000}" name="Get Inclusive Inc. "/>
    <tableColumn id="9" xr3:uid="{00000000-0010-0000-0200-000009000000}" name="Column4"/>
  </tableColumns>
  <tableStyleInfo name="TableStyleLight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
  <sheetViews>
    <sheetView zoomScaleNormal="100" workbookViewId="0">
      <selection activeCell="B2" sqref="B2"/>
    </sheetView>
  </sheetViews>
  <sheetFormatPr defaultColWidth="9.140625" defaultRowHeight="12.75" x14ac:dyDescent="0.2"/>
  <cols>
    <col min="1" max="1" width="41.85546875" style="1" customWidth="1"/>
    <col min="2" max="2" width="22.140625" style="1" customWidth="1"/>
    <col min="3" max="3" width="13.140625" style="1" customWidth="1"/>
    <col min="4" max="4" width="13.7109375" style="1" customWidth="1"/>
    <col min="5" max="16384" width="9.140625" style="1"/>
  </cols>
  <sheetData>
    <row r="2" spans="1:14" ht="88.5" customHeight="1" thickBot="1" x14ac:dyDescent="0.3">
      <c r="A2" s="187" t="s">
        <v>25</v>
      </c>
      <c r="B2" s="229" t="s">
        <v>163</v>
      </c>
      <c r="C2" s="163" t="s">
        <v>212</v>
      </c>
      <c r="D2" s="164" t="s">
        <v>204</v>
      </c>
      <c r="E2" s="185" t="s">
        <v>210</v>
      </c>
      <c r="F2" s="185" t="s">
        <v>164</v>
      </c>
      <c r="G2" s="185" t="s">
        <v>205</v>
      </c>
      <c r="H2" s="185" t="s">
        <v>209</v>
      </c>
      <c r="I2" s="185" t="s">
        <v>206</v>
      </c>
      <c r="J2" s="185" t="s">
        <v>211</v>
      </c>
      <c r="K2" s="185" t="s">
        <v>207</v>
      </c>
      <c r="L2" s="185" t="s">
        <v>208</v>
      </c>
      <c r="M2" s="186" t="s">
        <v>195</v>
      </c>
    </row>
    <row r="3" spans="1:14" ht="23.25" customHeight="1" x14ac:dyDescent="0.2">
      <c r="A3" s="189" t="s">
        <v>22</v>
      </c>
      <c r="B3" s="188" t="s">
        <v>22</v>
      </c>
      <c r="C3" s="188" t="s">
        <v>198</v>
      </c>
      <c r="D3" s="188" t="s">
        <v>198</v>
      </c>
      <c r="E3" s="188" t="s">
        <v>198</v>
      </c>
      <c r="F3" s="188" t="s">
        <v>198</v>
      </c>
      <c r="G3" s="188" t="s">
        <v>198</v>
      </c>
      <c r="H3" s="188" t="s">
        <v>199</v>
      </c>
      <c r="I3" s="188"/>
      <c r="J3" s="188" t="s">
        <v>198</v>
      </c>
      <c r="K3" s="188" t="s">
        <v>198</v>
      </c>
      <c r="L3" s="188" t="s">
        <v>198</v>
      </c>
      <c r="M3" s="188" t="s">
        <v>198</v>
      </c>
      <c r="N3" s="157"/>
    </row>
    <row r="4" spans="1:14" ht="23.25" customHeight="1" x14ac:dyDescent="0.2">
      <c r="A4" s="190" t="s">
        <v>188</v>
      </c>
      <c r="B4" s="188" t="s">
        <v>188</v>
      </c>
      <c r="C4" s="188" t="s">
        <v>198</v>
      </c>
      <c r="D4" s="188" t="s">
        <v>198</v>
      </c>
      <c r="E4" s="188" t="s">
        <v>198</v>
      </c>
      <c r="F4" s="188" t="s">
        <v>198</v>
      </c>
      <c r="G4" s="188" t="s">
        <v>198</v>
      </c>
      <c r="H4" s="188" t="s">
        <v>199</v>
      </c>
      <c r="I4" s="188" t="s">
        <v>198</v>
      </c>
      <c r="J4" s="188" t="s">
        <v>200</v>
      </c>
      <c r="K4" s="188" t="s">
        <v>200</v>
      </c>
      <c r="L4" s="188" t="s">
        <v>200</v>
      </c>
      <c r="M4" s="188" t="s">
        <v>201</v>
      </c>
      <c r="N4" s="157"/>
    </row>
    <row r="5" spans="1:14" ht="23.25" customHeight="1" x14ac:dyDescent="0.2">
      <c r="A5" s="191" t="s">
        <v>187</v>
      </c>
      <c r="B5" s="188" t="s">
        <v>187</v>
      </c>
      <c r="C5" s="188" t="s">
        <v>198</v>
      </c>
      <c r="D5" s="188" t="s">
        <v>198</v>
      </c>
      <c r="E5" s="188" t="s">
        <v>198</v>
      </c>
      <c r="F5" s="188" t="s">
        <v>198</v>
      </c>
      <c r="G5" s="188" t="s">
        <v>198</v>
      </c>
      <c r="H5" s="188" t="s">
        <v>199</v>
      </c>
      <c r="I5" s="188" t="s">
        <v>198</v>
      </c>
      <c r="J5" s="188" t="s">
        <v>198</v>
      </c>
      <c r="K5" s="188" t="s">
        <v>198</v>
      </c>
      <c r="L5" s="188" t="s">
        <v>198</v>
      </c>
      <c r="M5" s="188" t="s">
        <v>198</v>
      </c>
      <c r="N5" s="157"/>
    </row>
    <row r="6" spans="1:14" ht="29.25" customHeight="1" x14ac:dyDescent="0.2">
      <c r="A6" s="115" t="s">
        <v>60</v>
      </c>
      <c r="B6" s="188"/>
      <c r="C6" s="188"/>
      <c r="D6" s="188"/>
      <c r="E6" s="188"/>
      <c r="F6" s="188"/>
      <c r="G6" s="188"/>
      <c r="H6" s="188"/>
      <c r="I6" s="188"/>
      <c r="J6" s="188"/>
      <c r="K6" s="188"/>
      <c r="L6" s="188"/>
      <c r="M6" s="188"/>
      <c r="N6" s="157"/>
    </row>
    <row r="7" spans="1:14" ht="23.25" customHeight="1" x14ac:dyDescent="0.2"/>
    <row r="8" spans="1:14" ht="24.75" customHeight="1" x14ac:dyDescent="0.2"/>
  </sheetData>
  <pageMargins left="1" right="1" top="1" bottom="1" header="0.5" footer="0.5"/>
  <pageSetup orientation="landscape" r:id="rId1"/>
  <headerFooter>
    <oddFooter>&amp;C&amp;F</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zoomScaleNormal="100" workbookViewId="0">
      <pane ySplit="1" topLeftCell="A2" activePane="bottomLeft" state="frozen"/>
      <selection pane="bottomLeft" activeCell="D5" sqref="D5"/>
    </sheetView>
  </sheetViews>
  <sheetFormatPr defaultColWidth="9.140625" defaultRowHeight="12.75" x14ac:dyDescent="0.2"/>
  <cols>
    <col min="1" max="1" width="59.42578125" style="1" customWidth="1"/>
    <col min="2" max="2" width="15.85546875" style="40" customWidth="1"/>
    <col min="3" max="3" width="22.140625" style="40" customWidth="1"/>
    <col min="4" max="4" width="17.85546875" style="40" customWidth="1"/>
    <col min="5" max="5" width="22.85546875" style="153" customWidth="1"/>
    <col min="6" max="6" width="22.140625" style="40" customWidth="1"/>
    <col min="7" max="7" width="20.42578125" style="40" customWidth="1"/>
    <col min="8" max="8" width="21.28515625" style="40" customWidth="1"/>
    <col min="9" max="9" width="19.140625" style="40" customWidth="1"/>
    <col min="10" max="10" width="16.28515625" style="40" customWidth="1"/>
    <col min="11" max="11" width="16.42578125" style="40" customWidth="1"/>
    <col min="12" max="12" width="11.42578125" style="40" customWidth="1"/>
    <col min="13" max="13" width="21" style="40" customWidth="1"/>
    <col min="14" max="16384" width="9.140625" style="40"/>
  </cols>
  <sheetData>
    <row r="1" spans="1:9" ht="71.25" customHeight="1" thickBot="1" x14ac:dyDescent="0.25">
      <c r="A1" s="165" t="s">
        <v>175</v>
      </c>
      <c r="B1" s="229" t="s">
        <v>202</v>
      </c>
      <c r="C1" s="229" t="s">
        <v>203</v>
      </c>
      <c r="D1" s="230" t="s">
        <v>213</v>
      </c>
      <c r="E1" s="231" t="s">
        <v>214</v>
      </c>
      <c r="F1" s="232" t="s">
        <v>215</v>
      </c>
      <c r="G1" s="232" t="s">
        <v>196</v>
      </c>
      <c r="H1" s="232" t="s">
        <v>216</v>
      </c>
      <c r="I1" s="232" t="s">
        <v>217</v>
      </c>
    </row>
    <row r="2" spans="1:9" ht="14.25" x14ac:dyDescent="0.2">
      <c r="A2" s="161" t="s">
        <v>186</v>
      </c>
      <c r="B2" s="144"/>
      <c r="C2" s="144">
        <v>277200</v>
      </c>
      <c r="D2" s="238">
        <v>544320</v>
      </c>
      <c r="E2" s="239">
        <v>25520</v>
      </c>
      <c r="F2" s="151">
        <v>3500</v>
      </c>
      <c r="G2" s="151">
        <v>16800</v>
      </c>
      <c r="H2" s="151">
        <v>19200</v>
      </c>
      <c r="I2" s="151">
        <v>59400</v>
      </c>
    </row>
    <row r="3" spans="1:9" ht="16.5" customHeight="1" x14ac:dyDescent="0.2">
      <c r="A3" s="161"/>
      <c r="B3" s="145">
        <v>175</v>
      </c>
      <c r="C3" s="146">
        <v>275</v>
      </c>
      <c r="D3" s="240">
        <v>540</v>
      </c>
      <c r="E3" s="151">
        <v>145</v>
      </c>
      <c r="F3" s="151">
        <v>125</v>
      </c>
      <c r="G3" s="151">
        <v>300</v>
      </c>
      <c r="H3" s="151">
        <v>300</v>
      </c>
      <c r="I3" s="151">
        <v>165</v>
      </c>
    </row>
    <row r="4" spans="1:9" ht="15.75" customHeight="1" x14ac:dyDescent="0.25">
      <c r="A4" s="162" t="s">
        <v>178</v>
      </c>
      <c r="B4" s="147"/>
      <c r="C4" s="148"/>
      <c r="D4"/>
      <c r="E4" s="152"/>
      <c r="F4" s="152"/>
      <c r="G4" s="160"/>
      <c r="H4" s="152"/>
      <c r="I4" s="152"/>
    </row>
    <row r="5" spans="1:9" ht="15" x14ac:dyDescent="0.25">
      <c r="A5" s="166"/>
      <c r="B5" s="167"/>
      <c r="C5" s="167"/>
      <c r="D5" s="168"/>
      <c r="E5" s="169"/>
      <c r="F5" s="169"/>
      <c r="G5" s="169"/>
      <c r="H5" s="169"/>
      <c r="I5" s="169"/>
    </row>
    <row r="6" spans="1:9" ht="15" x14ac:dyDescent="0.25">
      <c r="A6" s="166"/>
      <c r="B6" s="170"/>
      <c r="C6" s="171"/>
      <c r="D6" s="168"/>
      <c r="E6" s="172"/>
      <c r="F6" s="172"/>
      <c r="G6" s="168"/>
      <c r="H6" s="172"/>
      <c r="I6" s="172"/>
    </row>
    <row r="7" spans="1:9" ht="15" x14ac:dyDescent="0.25">
      <c r="A7" s="166"/>
      <c r="B7" s="170"/>
      <c r="C7" s="171"/>
      <c r="D7" s="168"/>
      <c r="E7" s="172"/>
      <c r="F7" s="172"/>
      <c r="G7" s="172"/>
      <c r="H7" s="172"/>
      <c r="I7" s="172"/>
    </row>
    <row r="8" spans="1:9" ht="15" x14ac:dyDescent="0.25">
      <c r="A8" s="166"/>
      <c r="B8" s="170"/>
      <c r="C8" s="171"/>
      <c r="D8" s="168"/>
      <c r="E8" s="172"/>
      <c r="F8" s="172"/>
      <c r="G8" s="172"/>
      <c r="H8" s="172"/>
      <c r="I8" s="172"/>
    </row>
    <row r="9" spans="1:9" ht="15" x14ac:dyDescent="0.25">
      <c r="A9" s="166"/>
      <c r="B9" s="170"/>
      <c r="C9" s="171"/>
      <c r="D9" s="168"/>
      <c r="E9" s="173"/>
      <c r="F9" s="173"/>
      <c r="G9" s="173"/>
      <c r="H9" s="173"/>
      <c r="I9" s="173"/>
    </row>
    <row r="10" spans="1:9" ht="15" x14ac:dyDescent="0.25">
      <c r="A10" s="166"/>
      <c r="B10" s="170"/>
      <c r="C10" s="171"/>
      <c r="D10" s="168"/>
      <c r="E10" s="174"/>
      <c r="F10" s="174"/>
      <c r="G10" s="174"/>
      <c r="H10" s="174"/>
      <c r="I10" s="174"/>
    </row>
    <row r="11" spans="1:9" ht="15" x14ac:dyDescent="0.25">
      <c r="A11" s="166"/>
      <c r="B11" s="170"/>
      <c r="C11" s="171"/>
      <c r="D11" s="168"/>
      <c r="E11" s="173"/>
      <c r="F11" s="173"/>
      <c r="G11" s="173"/>
      <c r="H11" s="173"/>
      <c r="I11" s="173"/>
    </row>
    <row r="12" spans="1:9" ht="15" x14ac:dyDescent="0.25">
      <c r="A12" s="166"/>
      <c r="B12" s="170"/>
      <c r="C12" s="171"/>
      <c r="D12" s="168"/>
      <c r="E12" s="173"/>
      <c r="F12" s="173"/>
      <c r="G12" s="173"/>
      <c r="H12" s="173"/>
      <c r="I12" s="173"/>
    </row>
    <row r="13" spans="1:9" ht="15" x14ac:dyDescent="0.25">
      <c r="A13" s="166"/>
      <c r="B13" s="170"/>
      <c r="C13" s="171"/>
      <c r="D13" s="168"/>
      <c r="E13" s="173"/>
      <c r="F13" s="173"/>
      <c r="G13" s="173"/>
      <c r="H13" s="173"/>
      <c r="I13" s="173"/>
    </row>
    <row r="14" spans="1:9" ht="15" x14ac:dyDescent="0.25">
      <c r="A14" s="166"/>
      <c r="B14" s="170"/>
      <c r="C14" s="171"/>
      <c r="D14" s="168"/>
      <c r="E14" s="173"/>
      <c r="F14" s="173"/>
      <c r="G14" s="173"/>
      <c r="H14" s="173"/>
      <c r="I14" s="173"/>
    </row>
    <row r="15" spans="1:9" ht="15" x14ac:dyDescent="0.25">
      <c r="A15" s="166"/>
      <c r="B15" s="170"/>
      <c r="C15" s="171"/>
      <c r="D15" s="168"/>
      <c r="E15" s="173"/>
      <c r="F15" s="173"/>
      <c r="G15" s="173"/>
      <c r="H15" s="173"/>
      <c r="I15" s="173"/>
    </row>
    <row r="16" spans="1:9" ht="15" x14ac:dyDescent="0.25">
      <c r="A16" s="166"/>
      <c r="B16" s="175"/>
      <c r="C16" s="176"/>
      <c r="D16" s="168"/>
      <c r="E16" s="177"/>
      <c r="F16" s="177"/>
      <c r="G16" s="177"/>
      <c r="H16" s="177"/>
      <c r="I16" s="177"/>
    </row>
    <row r="17" spans="1:9" ht="15" x14ac:dyDescent="0.25">
      <c r="A17" s="166"/>
      <c r="B17" s="175"/>
      <c r="C17" s="176"/>
      <c r="D17" s="168"/>
      <c r="E17" s="177"/>
      <c r="F17" s="177"/>
      <c r="G17" s="177"/>
      <c r="H17" s="177"/>
      <c r="I17" s="177"/>
    </row>
    <row r="18" spans="1:9" ht="15" x14ac:dyDescent="0.25">
      <c r="A18" s="166"/>
      <c r="B18" s="175"/>
      <c r="C18" s="176"/>
      <c r="D18" s="168"/>
      <c r="E18" s="177"/>
      <c r="F18" s="177"/>
      <c r="G18" s="177"/>
      <c r="H18" s="177"/>
      <c r="I18" s="177"/>
    </row>
    <row r="19" spans="1:9" ht="15" x14ac:dyDescent="0.25">
      <c r="A19" s="166"/>
      <c r="B19" s="175"/>
      <c r="C19" s="176"/>
      <c r="D19" s="168"/>
      <c r="E19" s="177"/>
      <c r="F19" s="177"/>
      <c r="G19" s="177"/>
      <c r="H19" s="177"/>
      <c r="I19" s="177"/>
    </row>
    <row r="20" spans="1:9" ht="15" x14ac:dyDescent="0.25">
      <c r="A20" s="166"/>
      <c r="B20" s="175"/>
      <c r="C20" s="176"/>
      <c r="D20" s="168"/>
      <c r="E20" s="177"/>
      <c r="F20" s="177"/>
      <c r="G20" s="177"/>
      <c r="H20" s="177"/>
      <c r="I20" s="177"/>
    </row>
    <row r="21" spans="1:9" ht="15" x14ac:dyDescent="0.25">
      <c r="A21" s="166"/>
      <c r="B21" s="175"/>
      <c r="C21" s="176"/>
      <c r="D21" s="168"/>
      <c r="E21" s="169"/>
      <c r="F21" s="169"/>
      <c r="G21" s="169"/>
      <c r="H21" s="169"/>
      <c r="I21" s="169"/>
    </row>
    <row r="22" spans="1:9" ht="15" x14ac:dyDescent="0.25">
      <c r="A22" s="166"/>
      <c r="B22" s="175"/>
      <c r="C22" s="176"/>
      <c r="D22" s="168"/>
      <c r="E22" s="169"/>
      <c r="F22" s="169"/>
      <c r="G22" s="169"/>
      <c r="H22" s="169"/>
      <c r="I22" s="169"/>
    </row>
    <row r="23" spans="1:9" ht="15" x14ac:dyDescent="0.25">
      <c r="A23" s="166"/>
      <c r="B23" s="175"/>
      <c r="C23" s="176"/>
      <c r="D23" s="168"/>
      <c r="E23" s="169"/>
      <c r="F23" s="169"/>
      <c r="G23" s="169"/>
      <c r="H23" s="169"/>
      <c r="I23" s="169"/>
    </row>
    <row r="24" spans="1:9" ht="15" x14ac:dyDescent="0.25">
      <c r="A24" s="166"/>
      <c r="B24" s="175"/>
      <c r="C24" s="176"/>
      <c r="D24" s="168"/>
      <c r="E24" s="169"/>
      <c r="F24" s="169"/>
      <c r="G24" s="169"/>
      <c r="H24" s="169"/>
      <c r="I24" s="169"/>
    </row>
    <row r="25" spans="1:9" ht="15" x14ac:dyDescent="0.25">
      <c r="A25" s="166"/>
      <c r="B25" s="178"/>
      <c r="C25" s="178"/>
      <c r="D25" s="168"/>
      <c r="E25" s="169"/>
      <c r="F25" s="169"/>
      <c r="G25" s="169"/>
      <c r="H25" s="169"/>
      <c r="I25" s="169"/>
    </row>
    <row r="26" spans="1:9" ht="15" x14ac:dyDescent="0.25">
      <c r="A26" s="166"/>
      <c r="B26" s="179"/>
      <c r="C26" s="180"/>
      <c r="D26" s="168"/>
      <c r="E26" s="169"/>
      <c r="F26" s="169"/>
      <c r="G26" s="169"/>
      <c r="H26" s="169"/>
      <c r="I26" s="169"/>
    </row>
    <row r="27" spans="1:9" ht="15" x14ac:dyDescent="0.25">
      <c r="A27" s="166"/>
      <c r="B27" s="175"/>
      <c r="C27" s="176"/>
      <c r="D27" s="168"/>
      <c r="E27" s="169"/>
      <c r="F27" s="169"/>
      <c r="G27" s="169"/>
      <c r="H27" s="169"/>
      <c r="I27" s="169"/>
    </row>
    <row r="28" spans="1:9" ht="15" x14ac:dyDescent="0.25">
      <c r="A28" s="166"/>
      <c r="B28" s="175"/>
      <c r="C28" s="181"/>
      <c r="D28" s="168"/>
      <c r="E28" s="169"/>
      <c r="F28" s="169"/>
      <c r="G28" s="169"/>
      <c r="H28" s="169"/>
      <c r="I28" s="169"/>
    </row>
    <row r="29" spans="1:9" ht="15" x14ac:dyDescent="0.25">
      <c r="A29" s="166"/>
      <c r="B29" s="182"/>
      <c r="C29" s="183"/>
      <c r="D29" s="168"/>
      <c r="E29" s="169"/>
      <c r="F29" s="169"/>
      <c r="G29" s="169"/>
      <c r="H29" s="169"/>
      <c r="I29" s="169"/>
    </row>
    <row r="30" spans="1:9" ht="15" x14ac:dyDescent="0.25">
      <c r="A30" s="166"/>
      <c r="B30" s="184"/>
      <c r="C30" s="181"/>
      <c r="D30" s="168"/>
      <c r="E30" s="169"/>
      <c r="F30" s="169"/>
      <c r="G30" s="169"/>
      <c r="H30" s="169"/>
      <c r="I30" s="169"/>
    </row>
    <row r="31" spans="1:9" x14ac:dyDescent="0.2">
      <c r="B31" s="136"/>
    </row>
    <row r="32" spans="1:9" x14ac:dyDescent="0.2">
      <c r="B32" s="136"/>
    </row>
    <row r="33" spans="2:2" x14ac:dyDescent="0.2">
      <c r="B33" s="136"/>
    </row>
    <row r="34" spans="2:2" x14ac:dyDescent="0.2">
      <c r="B34" s="136"/>
    </row>
    <row r="35" spans="2:2" x14ac:dyDescent="0.2">
      <c r="B35" s="136"/>
    </row>
    <row r="36" spans="2:2" x14ac:dyDescent="0.2">
      <c r="B36" s="136"/>
    </row>
    <row r="37" spans="2:2" x14ac:dyDescent="0.2">
      <c r="B37" s="136"/>
    </row>
    <row r="38" spans="2:2" x14ac:dyDescent="0.2">
      <c r="B38" s="136"/>
    </row>
    <row r="39" spans="2:2" x14ac:dyDescent="0.2">
      <c r="B39" s="136"/>
    </row>
    <row r="40" spans="2:2" x14ac:dyDescent="0.2">
      <c r="B40" s="136"/>
    </row>
    <row r="41" spans="2:2" x14ac:dyDescent="0.2">
      <c r="B41" s="136"/>
    </row>
    <row r="42" spans="2:2" x14ac:dyDescent="0.2">
      <c r="B42" s="136"/>
    </row>
    <row r="43" spans="2:2" x14ac:dyDescent="0.2">
      <c r="B43" s="136"/>
    </row>
    <row r="44" spans="2:2" x14ac:dyDescent="0.2">
      <c r="B44" s="136"/>
    </row>
    <row r="45" spans="2:2" x14ac:dyDescent="0.2">
      <c r="B45" s="136"/>
    </row>
    <row r="46" spans="2:2" x14ac:dyDescent="0.2">
      <c r="B46" s="136"/>
    </row>
    <row r="47" spans="2:2" x14ac:dyDescent="0.2">
      <c r="B47" s="136"/>
    </row>
    <row r="48" spans="2:2" x14ac:dyDescent="0.2">
      <c r="B48" s="136"/>
    </row>
    <row r="49" spans="2:2" x14ac:dyDescent="0.2">
      <c r="B49" s="136"/>
    </row>
    <row r="50" spans="2:2" x14ac:dyDescent="0.2">
      <c r="B50" s="136"/>
    </row>
    <row r="51" spans="2:2" x14ac:dyDescent="0.2">
      <c r="B51" s="136"/>
    </row>
    <row r="52" spans="2:2" x14ac:dyDescent="0.2">
      <c r="B52" s="136"/>
    </row>
    <row r="53" spans="2:2" x14ac:dyDescent="0.2">
      <c r="B53" s="136"/>
    </row>
    <row r="54" spans="2:2" x14ac:dyDescent="0.2">
      <c r="B54" s="136"/>
    </row>
    <row r="55" spans="2:2" x14ac:dyDescent="0.2">
      <c r="B55" s="136"/>
    </row>
  </sheetData>
  <printOptions headings="1" gridLines="1"/>
  <pageMargins left="0.71" right="0.37" top="1" bottom="1" header="0.5" footer="0.5"/>
  <pageSetup fitToHeight="0" orientation="landscape" r:id="rId1"/>
  <headerFooter>
    <oddHeader>&amp;C&amp;F</oddHeader>
    <oddFooter>&amp;C&amp;A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zoomScaleNormal="100" workbookViewId="0">
      <pane ySplit="1" topLeftCell="A2" activePane="bottomLeft" state="frozen"/>
      <selection pane="bottomLeft" activeCell="A9" sqref="A9"/>
    </sheetView>
  </sheetViews>
  <sheetFormatPr defaultColWidth="9.140625" defaultRowHeight="12.75" x14ac:dyDescent="0.2"/>
  <cols>
    <col min="1" max="1" width="25" style="1" customWidth="1"/>
    <col min="2" max="3" width="15.85546875" style="40" customWidth="1"/>
    <col min="4" max="7" width="15.7109375" style="40" customWidth="1"/>
    <col min="8" max="16384" width="9.140625" style="40"/>
  </cols>
  <sheetData>
    <row r="1" spans="1:7" ht="71.25" customHeight="1" thickBot="1" x14ac:dyDescent="0.25">
      <c r="A1" s="92" t="s">
        <v>166</v>
      </c>
      <c r="B1" s="39" t="s">
        <v>161</v>
      </c>
      <c r="C1" s="39" t="s">
        <v>173</v>
      </c>
      <c r="D1" s="39" t="s">
        <v>162</v>
      </c>
      <c r="E1" s="70" t="s">
        <v>163</v>
      </c>
      <c r="F1" s="70" t="s">
        <v>165</v>
      </c>
      <c r="G1" s="70" t="s">
        <v>164</v>
      </c>
    </row>
    <row r="2" spans="1:7" ht="32.25" customHeight="1" x14ac:dyDescent="0.25">
      <c r="A2" s="84"/>
      <c r="B2" s="85"/>
      <c r="C2" s="85"/>
      <c r="D2" s="86"/>
      <c r="E2" s="107"/>
      <c r="F2" s="107"/>
      <c r="G2" s="107"/>
    </row>
    <row r="3" spans="1:7" ht="15" x14ac:dyDescent="0.25">
      <c r="A3" s="109" t="s">
        <v>167</v>
      </c>
      <c r="B3" s="112">
        <v>25000</v>
      </c>
      <c r="C3" s="192"/>
      <c r="D3" s="68"/>
      <c r="E3" s="68"/>
      <c r="F3" s="113">
        <v>10000</v>
      </c>
      <c r="G3" s="68"/>
    </row>
    <row r="4" spans="1:7" ht="15" x14ac:dyDescent="0.25">
      <c r="A4" s="110" t="s">
        <v>168</v>
      </c>
      <c r="B4" s="112">
        <v>25000</v>
      </c>
      <c r="C4" s="193"/>
      <c r="D4" s="73"/>
      <c r="E4" s="73"/>
      <c r="F4" s="113">
        <v>10000</v>
      </c>
      <c r="G4" s="73"/>
    </row>
    <row r="5" spans="1:7" ht="15" x14ac:dyDescent="0.25">
      <c r="A5" s="111" t="s">
        <v>169</v>
      </c>
      <c r="B5" s="112">
        <v>25000</v>
      </c>
      <c r="C5" s="193"/>
      <c r="D5" s="75"/>
      <c r="E5" s="75"/>
      <c r="F5" s="113">
        <v>10000</v>
      </c>
      <c r="G5" s="75"/>
    </row>
    <row r="6" spans="1:7" ht="15" x14ac:dyDescent="0.25">
      <c r="A6" s="110" t="s">
        <v>170</v>
      </c>
      <c r="B6" s="112">
        <v>25000</v>
      </c>
      <c r="C6" s="193"/>
      <c r="D6" s="73"/>
      <c r="E6" s="73"/>
      <c r="F6" s="113">
        <v>10000</v>
      </c>
      <c r="G6" s="73"/>
    </row>
    <row r="7" spans="1:7" ht="15" x14ac:dyDescent="0.25">
      <c r="A7" s="111" t="s">
        <v>171</v>
      </c>
      <c r="B7" s="112">
        <v>25000</v>
      </c>
      <c r="C7" s="193"/>
      <c r="D7" s="77"/>
      <c r="E7" s="77"/>
      <c r="F7" s="113">
        <v>10000</v>
      </c>
      <c r="G7" s="77"/>
    </row>
    <row r="8" spans="1:7" ht="15" x14ac:dyDescent="0.25">
      <c r="A8" s="110" t="s">
        <v>172</v>
      </c>
      <c r="B8" s="112">
        <v>25000</v>
      </c>
      <c r="C8" s="193"/>
      <c r="D8" s="79"/>
      <c r="E8" s="79"/>
      <c r="F8" s="113">
        <v>10000</v>
      </c>
      <c r="G8" s="79"/>
    </row>
    <row r="9" spans="1:7" ht="29.25" customHeight="1" x14ac:dyDescent="0.25">
      <c r="A9" s="89" t="s">
        <v>174</v>
      </c>
      <c r="B9" s="87"/>
      <c r="C9" s="108"/>
      <c r="D9" s="88"/>
      <c r="E9" s="88"/>
      <c r="F9" s="88"/>
      <c r="G9" s="88"/>
    </row>
    <row r="10" spans="1:7" ht="15" x14ac:dyDescent="0.25">
      <c r="A10" s="81"/>
      <c r="B10" s="74"/>
      <c r="C10" s="74"/>
      <c r="D10" s="75"/>
      <c r="E10" s="75"/>
      <c r="F10" s="75"/>
      <c r="G10" s="75"/>
    </row>
    <row r="11" spans="1:7" ht="15" x14ac:dyDescent="0.25">
      <c r="A11" s="82"/>
      <c r="B11" s="72"/>
      <c r="C11" s="72"/>
      <c r="D11" s="73"/>
      <c r="E11" s="73"/>
      <c r="F11" s="73"/>
      <c r="G11" s="73"/>
    </row>
    <row r="12" spans="1:7" ht="15" x14ac:dyDescent="0.25">
      <c r="A12" s="83"/>
      <c r="B12" s="74"/>
      <c r="C12" s="74"/>
      <c r="D12" s="75"/>
      <c r="E12" s="75"/>
      <c r="F12" s="75"/>
      <c r="G12" s="75"/>
    </row>
    <row r="13" spans="1:7" ht="15" x14ac:dyDescent="0.25">
      <c r="A13" s="82"/>
      <c r="B13" s="72"/>
      <c r="C13" s="72"/>
      <c r="D13" s="73"/>
      <c r="E13" s="73"/>
      <c r="F13" s="73"/>
      <c r="G13" s="73"/>
    </row>
    <row r="14" spans="1:7" ht="15" x14ac:dyDescent="0.25">
      <c r="A14" s="83"/>
      <c r="B14" s="76"/>
      <c r="C14" s="76"/>
      <c r="D14" s="77"/>
      <c r="E14" s="77"/>
      <c r="F14" s="77"/>
      <c r="G14" s="77"/>
    </row>
    <row r="15" spans="1:7" ht="15" x14ac:dyDescent="0.25">
      <c r="A15" s="82"/>
      <c r="B15" s="78"/>
      <c r="C15" s="78"/>
      <c r="D15" s="79"/>
      <c r="E15" s="79"/>
      <c r="F15" s="79"/>
      <c r="G15" s="79"/>
    </row>
    <row r="16" spans="1:7" ht="14.25" x14ac:dyDescent="0.2">
      <c r="A16" s="69"/>
      <c r="B16" s="80"/>
      <c r="C16" s="80"/>
      <c r="D16" s="80"/>
      <c r="E16" s="80"/>
      <c r="F16" s="80"/>
      <c r="G16" s="80"/>
    </row>
    <row r="17" spans="1:7" ht="15" x14ac:dyDescent="0.25">
      <c r="A17" s="90" t="s">
        <v>56</v>
      </c>
      <c r="B17" s="91">
        <f>SUM(B3:B15)</f>
        <v>150000</v>
      </c>
      <c r="C17" s="91"/>
      <c r="D17" s="91">
        <f>SUM(D3:D15)</f>
        <v>0</v>
      </c>
      <c r="E17" s="91"/>
      <c r="F17" s="91">
        <f>SUM(F3:F15)</f>
        <v>60000</v>
      </c>
      <c r="G17" s="91"/>
    </row>
  </sheetData>
  <mergeCells count="1">
    <mergeCell ref="C3:C8"/>
  </mergeCells>
  <pageMargins left="0.71" right="0.37" top="1" bottom="1" header="0.5" footer="0.5"/>
  <pageSetup fitToHeight="0" orientation="landscape" r:id="rId1"/>
  <headerFooter>
    <oddHeader>&amp;C&amp;F</oddHeader>
    <oddFooter>&amp;C&amp;A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47"/>
  <sheetViews>
    <sheetView showGridLines="0" topLeftCell="A4" zoomScaleNormal="100" workbookViewId="0">
      <selection activeCell="J35" sqref="J35:J36"/>
    </sheetView>
  </sheetViews>
  <sheetFormatPr defaultColWidth="9.140625" defaultRowHeight="12.75" x14ac:dyDescent="0.2"/>
  <cols>
    <col min="1" max="1" width="1.85546875" style="1" customWidth="1"/>
    <col min="2" max="2" width="20.85546875" style="21" customWidth="1"/>
    <col min="3" max="3" width="14.140625" style="15" customWidth="1"/>
    <col min="4" max="4" width="4.42578125" style="1" customWidth="1"/>
    <col min="5" max="5" width="14.28515625" style="2" customWidth="1"/>
    <col min="6" max="6" width="4.28515625" style="1" customWidth="1"/>
    <col min="7" max="7" width="9.140625" style="1"/>
    <col min="8" max="8" width="8.85546875" style="1" customWidth="1"/>
    <col min="9" max="10" width="9.140625" style="1"/>
    <col min="11" max="11" width="4.42578125" style="1" customWidth="1"/>
    <col min="12" max="13" width="9.140625" style="1"/>
    <col min="14" max="14" width="3.28515625" style="1" customWidth="1"/>
    <col min="15" max="15" width="13.7109375" style="1" customWidth="1"/>
    <col min="16" max="16384" width="9.140625" style="1"/>
  </cols>
  <sheetData>
    <row r="2" spans="2:16" x14ac:dyDescent="0.2">
      <c r="D2" s="14" t="s">
        <v>1</v>
      </c>
    </row>
    <row r="5" spans="2:16" x14ac:dyDescent="0.2">
      <c r="C5" s="22" t="s">
        <v>2</v>
      </c>
      <c r="D5" s="23"/>
      <c r="E5" s="24"/>
      <c r="F5" s="23"/>
      <c r="G5" s="2" t="s">
        <v>3</v>
      </c>
      <c r="H5" s="1" t="s">
        <v>4</v>
      </c>
      <c r="K5" s="2" t="s">
        <v>3</v>
      </c>
      <c r="L5" s="1" t="s">
        <v>5</v>
      </c>
    </row>
    <row r="6" spans="2:16" x14ac:dyDescent="0.2">
      <c r="C6" s="15" t="s">
        <v>6</v>
      </c>
      <c r="G6" s="2"/>
      <c r="H6" s="1" t="s">
        <v>7</v>
      </c>
      <c r="O6" s="1" t="s">
        <v>24</v>
      </c>
    </row>
    <row r="7" spans="2:16" ht="15" x14ac:dyDescent="0.25">
      <c r="G7" s="2"/>
      <c r="O7" s="67">
        <v>125</v>
      </c>
      <c r="P7" s="1" t="s">
        <v>55</v>
      </c>
    </row>
    <row r="8" spans="2:16" ht="13.5" thickBot="1" x14ac:dyDescent="0.25">
      <c r="C8" s="15" t="s">
        <v>8</v>
      </c>
      <c r="E8" s="17" t="s">
        <v>9</v>
      </c>
      <c r="F8" s="26"/>
      <c r="G8" s="2"/>
      <c r="J8" s="1" t="s">
        <v>10</v>
      </c>
      <c r="M8" s="1" t="s">
        <v>7</v>
      </c>
    </row>
    <row r="9" spans="2:16" ht="13.5" thickBot="1" x14ac:dyDescent="0.25">
      <c r="B9" s="27" t="s">
        <v>11</v>
      </c>
      <c r="C9" s="17" t="s">
        <v>12</v>
      </c>
      <c r="D9" s="26"/>
      <c r="E9" s="199" t="s">
        <v>13</v>
      </c>
      <c r="F9" s="199"/>
      <c r="G9" s="16" t="s">
        <v>3</v>
      </c>
      <c r="H9" s="26" t="s">
        <v>14</v>
      </c>
      <c r="I9" s="16" t="s">
        <v>15</v>
      </c>
      <c r="J9" s="26" t="s">
        <v>7</v>
      </c>
      <c r="K9" s="26"/>
      <c r="L9" s="16" t="s">
        <v>3</v>
      </c>
      <c r="M9" s="26" t="s">
        <v>16</v>
      </c>
    </row>
    <row r="11" spans="2:16" ht="24.75" customHeight="1" x14ac:dyDescent="0.2">
      <c r="B11" s="195" t="s">
        <v>202</v>
      </c>
      <c r="C11" s="200"/>
      <c r="D11" s="28"/>
      <c r="E11" s="29">
        <v>125</v>
      </c>
      <c r="F11" s="30"/>
      <c r="G11" s="198" t="s">
        <v>3</v>
      </c>
      <c r="H11" s="197">
        <f>E11/E12</f>
        <v>0.7142857142857143</v>
      </c>
      <c r="I11" s="197" t="s">
        <v>17</v>
      </c>
      <c r="J11" s="197">
        <v>20</v>
      </c>
      <c r="K11" s="30"/>
      <c r="L11" s="198" t="s">
        <v>3</v>
      </c>
      <c r="M11" s="202">
        <f>PRODUCT(H11,J11)</f>
        <v>14.285714285714286</v>
      </c>
    </row>
    <row r="12" spans="2:16" ht="24.75" customHeight="1" x14ac:dyDescent="0.2">
      <c r="B12" s="195"/>
      <c r="C12" s="200"/>
      <c r="D12" s="28"/>
      <c r="E12" s="31">
        <v>175</v>
      </c>
      <c r="F12" s="30"/>
      <c r="G12" s="198"/>
      <c r="H12" s="197"/>
      <c r="I12" s="197"/>
      <c r="J12" s="197"/>
      <c r="K12" s="30"/>
      <c r="L12" s="198"/>
      <c r="M12" s="202"/>
    </row>
    <row r="13" spans="2:16" ht="15" customHeight="1" x14ac:dyDescent="0.2">
      <c r="B13" s="32"/>
      <c r="C13" s="33"/>
      <c r="D13" s="25"/>
      <c r="E13" s="20"/>
      <c r="G13" s="18"/>
      <c r="J13" s="2"/>
      <c r="M13" s="34"/>
    </row>
    <row r="14" spans="2:16" ht="24.75" customHeight="1" x14ac:dyDescent="0.2">
      <c r="B14" s="194" t="s">
        <v>203</v>
      </c>
      <c r="C14" s="201"/>
      <c r="D14" s="35"/>
      <c r="E14" s="36">
        <v>125</v>
      </c>
      <c r="F14" s="37"/>
      <c r="G14" s="196" t="s">
        <v>3</v>
      </c>
      <c r="H14" s="196">
        <f>E14/E15</f>
        <v>0.45454545454545453</v>
      </c>
      <c r="I14" s="196" t="s">
        <v>17</v>
      </c>
      <c r="J14" s="196">
        <v>20</v>
      </c>
      <c r="K14" s="37"/>
      <c r="L14" s="196" t="s">
        <v>3</v>
      </c>
      <c r="M14" s="203">
        <f>PRODUCT(H14,J14)</f>
        <v>9.0909090909090899</v>
      </c>
    </row>
    <row r="15" spans="2:16" ht="21" customHeight="1" x14ac:dyDescent="0.2">
      <c r="B15" s="194"/>
      <c r="C15" s="201"/>
      <c r="D15" s="35"/>
      <c r="E15" s="38">
        <v>275</v>
      </c>
      <c r="F15" s="37"/>
      <c r="G15" s="196"/>
      <c r="H15" s="196"/>
      <c r="I15" s="196"/>
      <c r="J15" s="196"/>
      <c r="K15" s="37"/>
      <c r="L15" s="196"/>
      <c r="M15" s="203"/>
    </row>
    <row r="16" spans="2:16" ht="16.5" customHeight="1" x14ac:dyDescent="0.2">
      <c r="B16" s="32"/>
      <c r="C16" s="19"/>
      <c r="G16" s="18"/>
      <c r="I16" s="18"/>
      <c r="J16" s="2"/>
      <c r="L16" s="18"/>
      <c r="M16" s="34"/>
    </row>
    <row r="17" spans="2:15" ht="18.75" customHeight="1" x14ac:dyDescent="0.2">
      <c r="B17" s="195" t="s">
        <v>213</v>
      </c>
      <c r="C17" s="204"/>
      <c r="D17" s="28"/>
      <c r="E17" s="29">
        <v>125</v>
      </c>
      <c r="F17" s="30"/>
      <c r="G17" s="198" t="s">
        <v>3</v>
      </c>
      <c r="H17" s="197">
        <f>E17/E18</f>
        <v>0.23148148148148148</v>
      </c>
      <c r="I17" s="197" t="s">
        <v>17</v>
      </c>
      <c r="J17" s="197">
        <v>20</v>
      </c>
      <c r="K17" s="30"/>
      <c r="L17" s="198" t="s">
        <v>3</v>
      </c>
      <c r="M17" s="202">
        <f>PRODUCT(H17,J17)</f>
        <v>4.6296296296296298</v>
      </c>
    </row>
    <row r="18" spans="2:15" ht="27.75" customHeight="1" x14ac:dyDescent="0.2">
      <c r="B18" s="195"/>
      <c r="C18" s="204"/>
      <c r="D18" s="28"/>
      <c r="E18" s="31">
        <v>540</v>
      </c>
      <c r="F18" s="30"/>
      <c r="G18" s="198"/>
      <c r="H18" s="197"/>
      <c r="I18" s="197"/>
      <c r="J18" s="197"/>
      <c r="K18" s="30"/>
      <c r="L18" s="198"/>
      <c r="M18" s="202"/>
      <c r="O18" s="114"/>
    </row>
    <row r="20" spans="2:15" ht="14.25" customHeight="1" x14ac:dyDescent="0.2">
      <c r="B20" s="195" t="s">
        <v>228</v>
      </c>
      <c r="C20" s="204"/>
      <c r="D20" s="28"/>
      <c r="E20" s="29">
        <v>125</v>
      </c>
      <c r="F20" s="30"/>
      <c r="G20" s="198" t="s">
        <v>3</v>
      </c>
      <c r="H20" s="197">
        <f>E20/E21</f>
        <v>0.86206896551724133</v>
      </c>
      <c r="I20" s="197" t="s">
        <v>17</v>
      </c>
      <c r="J20" s="197">
        <v>20</v>
      </c>
      <c r="K20" s="30"/>
      <c r="L20" s="198" t="s">
        <v>3</v>
      </c>
      <c r="M20" s="202">
        <f>PRODUCT(H20,J20)</f>
        <v>17.241379310344826</v>
      </c>
    </row>
    <row r="21" spans="2:15" ht="25.5" customHeight="1" x14ac:dyDescent="0.2">
      <c r="B21" s="195"/>
      <c r="C21" s="204"/>
      <c r="D21" s="28"/>
      <c r="E21" s="31">
        <v>145</v>
      </c>
      <c r="F21" s="30"/>
      <c r="G21" s="198"/>
      <c r="H21" s="197"/>
      <c r="I21" s="197"/>
      <c r="J21" s="197"/>
      <c r="K21" s="30"/>
      <c r="L21" s="198"/>
      <c r="M21" s="202"/>
    </row>
    <row r="23" spans="2:15" ht="14.25" x14ac:dyDescent="0.2">
      <c r="B23" s="195" t="s">
        <v>229</v>
      </c>
      <c r="C23" s="204"/>
      <c r="D23" s="28"/>
      <c r="E23" s="29">
        <v>125</v>
      </c>
      <c r="F23" s="30"/>
      <c r="G23" s="198" t="s">
        <v>3</v>
      </c>
      <c r="H23" s="197">
        <f>E23/E24</f>
        <v>1</v>
      </c>
      <c r="I23" s="197" t="s">
        <v>17</v>
      </c>
      <c r="J23" s="197">
        <v>20</v>
      </c>
      <c r="K23" s="30"/>
      <c r="L23" s="198" t="s">
        <v>3</v>
      </c>
      <c r="M23" s="202">
        <f>PRODUCT(H23,J23)</f>
        <v>20</v>
      </c>
    </row>
    <row r="24" spans="2:15" ht="20.25" customHeight="1" x14ac:dyDescent="0.2">
      <c r="B24" s="195"/>
      <c r="C24" s="204"/>
      <c r="D24" s="28"/>
      <c r="E24" s="31">
        <v>125</v>
      </c>
      <c r="F24" s="30"/>
      <c r="G24" s="198"/>
      <c r="H24" s="197"/>
      <c r="I24" s="197"/>
      <c r="J24" s="197"/>
      <c r="K24" s="30"/>
      <c r="L24" s="198"/>
      <c r="M24" s="202"/>
    </row>
    <row r="26" spans="2:15" ht="14.25" x14ac:dyDescent="0.2">
      <c r="B26" s="195" t="s">
        <v>197</v>
      </c>
      <c r="C26" s="204"/>
      <c r="D26" s="28"/>
      <c r="E26" s="29">
        <v>125</v>
      </c>
      <c r="F26" s="30"/>
      <c r="G26" s="198" t="s">
        <v>3</v>
      </c>
      <c r="H26" s="197">
        <f>E26/E27</f>
        <v>0.41666666666666669</v>
      </c>
      <c r="I26" s="197" t="s">
        <v>17</v>
      </c>
      <c r="J26" s="197">
        <v>20</v>
      </c>
      <c r="K26" s="30"/>
      <c r="L26" s="198" t="s">
        <v>3</v>
      </c>
      <c r="M26" s="202">
        <f>PRODUCT(H26,J26)</f>
        <v>8.3333333333333339</v>
      </c>
    </row>
    <row r="27" spans="2:15" ht="14.25" x14ac:dyDescent="0.2">
      <c r="B27" s="195"/>
      <c r="C27" s="204"/>
      <c r="D27" s="28"/>
      <c r="E27" s="31">
        <v>300</v>
      </c>
      <c r="F27" s="30"/>
      <c r="G27" s="198"/>
      <c r="H27" s="197"/>
      <c r="I27" s="197"/>
      <c r="J27" s="197"/>
      <c r="K27" s="30"/>
      <c r="L27" s="198"/>
      <c r="M27" s="202"/>
    </row>
    <row r="29" spans="2:15" ht="14.25" x14ac:dyDescent="0.2">
      <c r="B29" s="195" t="s">
        <v>216</v>
      </c>
      <c r="C29" s="204"/>
      <c r="D29" s="28"/>
      <c r="E29" s="29">
        <v>125</v>
      </c>
      <c r="F29" s="30"/>
      <c r="G29" s="198" t="s">
        <v>3</v>
      </c>
      <c r="H29" s="197">
        <f>E29/E30</f>
        <v>0.41666666666666669</v>
      </c>
      <c r="I29" s="197" t="s">
        <v>17</v>
      </c>
      <c r="J29" s="197">
        <v>20</v>
      </c>
      <c r="K29" s="30"/>
      <c r="L29" s="198" t="s">
        <v>3</v>
      </c>
      <c r="M29" s="202">
        <f>PRODUCT(H29,J29)</f>
        <v>8.3333333333333339</v>
      </c>
    </row>
    <row r="30" spans="2:15" ht="14.25" x14ac:dyDescent="0.2">
      <c r="B30" s="195"/>
      <c r="C30" s="204"/>
      <c r="D30" s="28"/>
      <c r="E30" s="31">
        <v>300</v>
      </c>
      <c r="F30" s="30"/>
      <c r="G30" s="198"/>
      <c r="H30" s="197"/>
      <c r="I30" s="197"/>
      <c r="J30" s="197"/>
      <c r="K30" s="30"/>
      <c r="L30" s="198"/>
      <c r="M30" s="202"/>
    </row>
    <row r="32" spans="2:15" ht="14.25" x14ac:dyDescent="0.2">
      <c r="B32" s="195" t="s">
        <v>224</v>
      </c>
      <c r="C32" s="204"/>
      <c r="D32" s="28"/>
      <c r="E32" s="29">
        <v>125</v>
      </c>
      <c r="F32" s="30"/>
      <c r="G32" s="198" t="s">
        <v>3</v>
      </c>
      <c r="H32" s="197">
        <f>E32/E33</f>
        <v>0.75757575757575757</v>
      </c>
      <c r="I32" s="197" t="s">
        <v>17</v>
      </c>
      <c r="J32" s="197">
        <v>20</v>
      </c>
      <c r="K32" s="30"/>
      <c r="L32" s="198" t="s">
        <v>3</v>
      </c>
      <c r="M32" s="202">
        <f>PRODUCT(H32,J32)</f>
        <v>15.151515151515152</v>
      </c>
    </row>
    <row r="33" spans="2:13" ht="14.25" x14ac:dyDescent="0.2">
      <c r="B33" s="195"/>
      <c r="C33" s="204"/>
      <c r="D33" s="28"/>
      <c r="E33" s="31">
        <v>165</v>
      </c>
      <c r="F33" s="30"/>
      <c r="G33" s="198"/>
      <c r="H33" s="197"/>
      <c r="I33" s="197"/>
      <c r="J33" s="197"/>
      <c r="K33" s="30"/>
      <c r="L33" s="198"/>
      <c r="M33" s="202"/>
    </row>
    <row r="35" spans="2:13" ht="14.25" x14ac:dyDescent="0.2">
      <c r="B35" s="195"/>
      <c r="C35" s="204"/>
      <c r="D35" s="28"/>
      <c r="E35" s="29"/>
      <c r="F35" s="30"/>
      <c r="G35" s="198" t="s">
        <v>3</v>
      </c>
      <c r="H35" s="197" t="e">
        <f>E35/E36</f>
        <v>#DIV/0!</v>
      </c>
      <c r="I35" s="197" t="s">
        <v>17</v>
      </c>
      <c r="J35" s="197">
        <v>20</v>
      </c>
      <c r="K35" s="30"/>
      <c r="L35" s="198" t="s">
        <v>3</v>
      </c>
      <c r="M35" s="202" t="e">
        <f>PRODUCT(H35,J35)</f>
        <v>#DIV/0!</v>
      </c>
    </row>
    <row r="36" spans="2:13" ht="14.25" x14ac:dyDescent="0.2">
      <c r="B36" s="195"/>
      <c r="C36" s="204"/>
      <c r="D36" s="28"/>
      <c r="E36" s="31"/>
      <c r="F36" s="30"/>
      <c r="G36" s="198"/>
      <c r="H36" s="197"/>
      <c r="I36" s="197"/>
      <c r="J36" s="197"/>
      <c r="K36" s="30"/>
      <c r="L36" s="198"/>
      <c r="M36" s="202"/>
    </row>
    <row r="38" spans="2:13" ht="14.25" x14ac:dyDescent="0.2">
      <c r="B38" s="195"/>
      <c r="C38" s="204"/>
      <c r="D38" s="28"/>
      <c r="E38" s="29"/>
      <c r="F38" s="30"/>
      <c r="G38" s="198" t="s">
        <v>3</v>
      </c>
      <c r="H38" s="197" t="e">
        <f>E38/E39</f>
        <v>#DIV/0!</v>
      </c>
      <c r="I38" s="197" t="s">
        <v>17</v>
      </c>
      <c r="J38" s="197">
        <v>20</v>
      </c>
      <c r="K38" s="30"/>
      <c r="L38" s="198" t="s">
        <v>3</v>
      </c>
      <c r="M38" s="202" t="e">
        <f>PRODUCT(H38,J38)</f>
        <v>#DIV/0!</v>
      </c>
    </row>
    <row r="39" spans="2:13" ht="14.25" x14ac:dyDescent="0.2">
      <c r="B39" s="195"/>
      <c r="C39" s="204"/>
      <c r="D39" s="28"/>
      <c r="E39" s="31"/>
      <c r="F39" s="30"/>
      <c r="G39" s="198"/>
      <c r="H39" s="197"/>
      <c r="I39" s="197"/>
      <c r="J39" s="197"/>
      <c r="K39" s="30"/>
      <c r="L39" s="198"/>
      <c r="M39" s="202"/>
    </row>
    <row r="42" spans="2:13" ht="14.25" x14ac:dyDescent="0.2">
      <c r="B42" s="195"/>
      <c r="C42" s="204"/>
      <c r="D42" s="28"/>
      <c r="E42" s="29"/>
      <c r="F42" s="30"/>
      <c r="G42" s="198" t="s">
        <v>3</v>
      </c>
      <c r="H42" s="197" t="e">
        <f>E42/E43</f>
        <v>#DIV/0!</v>
      </c>
      <c r="I42" s="197" t="s">
        <v>17</v>
      </c>
      <c r="J42" s="197">
        <v>20</v>
      </c>
      <c r="K42" s="30"/>
      <c r="L42" s="198" t="s">
        <v>3</v>
      </c>
      <c r="M42" s="202" t="e">
        <f>PRODUCT(H42,J42)</f>
        <v>#DIV/0!</v>
      </c>
    </row>
    <row r="43" spans="2:13" ht="14.25" x14ac:dyDescent="0.2">
      <c r="B43" s="195"/>
      <c r="C43" s="204"/>
      <c r="D43" s="28"/>
      <c r="E43" s="31"/>
      <c r="F43" s="30"/>
      <c r="G43" s="198"/>
      <c r="H43" s="197"/>
      <c r="I43" s="197"/>
      <c r="J43" s="197"/>
      <c r="K43" s="30"/>
      <c r="L43" s="198"/>
      <c r="M43" s="202"/>
    </row>
    <row r="46" spans="2:13" ht="14.25" hidden="1" x14ac:dyDescent="0.2">
      <c r="B46" s="195"/>
      <c r="C46" s="204"/>
      <c r="D46" s="28"/>
      <c r="E46" s="29"/>
      <c r="F46" s="30"/>
      <c r="G46" s="198" t="s">
        <v>3</v>
      </c>
      <c r="H46" s="197" t="e">
        <f>E46/E47</f>
        <v>#DIV/0!</v>
      </c>
      <c r="I46" s="197" t="s">
        <v>17</v>
      </c>
      <c r="J46" s="197">
        <v>20</v>
      </c>
      <c r="K46" s="30"/>
      <c r="L46" s="198" t="s">
        <v>3</v>
      </c>
      <c r="M46" s="202" t="e">
        <f>PRODUCT(H46,J46)</f>
        <v>#DIV/0!</v>
      </c>
    </row>
    <row r="47" spans="2:13" ht="14.25" hidden="1" x14ac:dyDescent="0.2">
      <c r="B47" s="195"/>
      <c r="C47" s="204"/>
      <c r="D47" s="28"/>
      <c r="E47" s="31">
        <f>C46</f>
        <v>0</v>
      </c>
      <c r="F47" s="30"/>
      <c r="G47" s="198"/>
      <c r="H47" s="197"/>
      <c r="I47" s="197"/>
      <c r="J47" s="197"/>
      <c r="K47" s="30"/>
      <c r="L47" s="198"/>
      <c r="M47" s="202"/>
    </row>
  </sheetData>
  <mergeCells count="97">
    <mergeCell ref="J46:J47"/>
    <mergeCell ref="L46:L47"/>
    <mergeCell ref="M46:M47"/>
    <mergeCell ref="B46:B47"/>
    <mergeCell ref="C46:C47"/>
    <mergeCell ref="G46:G47"/>
    <mergeCell ref="H46:H47"/>
    <mergeCell ref="I46:I47"/>
    <mergeCell ref="J38:J39"/>
    <mergeCell ref="L38:L39"/>
    <mergeCell ref="M38:M39"/>
    <mergeCell ref="B42:B43"/>
    <mergeCell ref="C42:C43"/>
    <mergeCell ref="G42:G43"/>
    <mergeCell ref="H42:H43"/>
    <mergeCell ref="I42:I43"/>
    <mergeCell ref="J42:J43"/>
    <mergeCell ref="L42:L43"/>
    <mergeCell ref="M42:M43"/>
    <mergeCell ref="B38:B39"/>
    <mergeCell ref="C38:C39"/>
    <mergeCell ref="G38:G39"/>
    <mergeCell ref="H38:H39"/>
    <mergeCell ref="I38:I39"/>
    <mergeCell ref="J32:J33"/>
    <mergeCell ref="L32:L33"/>
    <mergeCell ref="M32:M33"/>
    <mergeCell ref="B35:B36"/>
    <mergeCell ref="C35:C36"/>
    <mergeCell ref="G35:G36"/>
    <mergeCell ref="H35:H36"/>
    <mergeCell ref="I35:I36"/>
    <mergeCell ref="J35:J36"/>
    <mergeCell ref="L35:L36"/>
    <mergeCell ref="M35:M36"/>
    <mergeCell ref="B32:B33"/>
    <mergeCell ref="C32:C33"/>
    <mergeCell ref="G32:G33"/>
    <mergeCell ref="H32:H33"/>
    <mergeCell ref="I32:I33"/>
    <mergeCell ref="J26:J27"/>
    <mergeCell ref="L26:L27"/>
    <mergeCell ref="M26:M27"/>
    <mergeCell ref="B29:B30"/>
    <mergeCell ref="C29:C30"/>
    <mergeCell ref="G29:G30"/>
    <mergeCell ref="H29:H30"/>
    <mergeCell ref="I29:I30"/>
    <mergeCell ref="J29:J30"/>
    <mergeCell ref="L29:L30"/>
    <mergeCell ref="M29:M30"/>
    <mergeCell ref="B26:B27"/>
    <mergeCell ref="C26:C27"/>
    <mergeCell ref="G26:G27"/>
    <mergeCell ref="H26:H27"/>
    <mergeCell ref="I26:I27"/>
    <mergeCell ref="J20:J21"/>
    <mergeCell ref="L20:L21"/>
    <mergeCell ref="M20:M21"/>
    <mergeCell ref="B23:B24"/>
    <mergeCell ref="C23:C24"/>
    <mergeCell ref="G23:G24"/>
    <mergeCell ref="H23:H24"/>
    <mergeCell ref="I23:I24"/>
    <mergeCell ref="J23:J24"/>
    <mergeCell ref="L23:L24"/>
    <mergeCell ref="M23:M24"/>
    <mergeCell ref="B20:B21"/>
    <mergeCell ref="C20:C21"/>
    <mergeCell ref="G20:G21"/>
    <mergeCell ref="H20:H21"/>
    <mergeCell ref="I20:I21"/>
    <mergeCell ref="J17:J18"/>
    <mergeCell ref="L17:L18"/>
    <mergeCell ref="M17:M18"/>
    <mergeCell ref="B17:B18"/>
    <mergeCell ref="C17:C18"/>
    <mergeCell ref="G17:G18"/>
    <mergeCell ref="H17:H18"/>
    <mergeCell ref="I17:I18"/>
    <mergeCell ref="E9:F9"/>
    <mergeCell ref="C11:C12"/>
    <mergeCell ref="C14:C15"/>
    <mergeCell ref="M11:M12"/>
    <mergeCell ref="J11:J12"/>
    <mergeCell ref="M14:M15"/>
    <mergeCell ref="J14:J15"/>
    <mergeCell ref="L11:L12"/>
    <mergeCell ref="L14:L15"/>
    <mergeCell ref="I14:I15"/>
    <mergeCell ref="I11:I12"/>
    <mergeCell ref="B14:B15"/>
    <mergeCell ref="B11:B12"/>
    <mergeCell ref="H14:H15"/>
    <mergeCell ref="H11:H12"/>
    <mergeCell ref="G14:G15"/>
    <mergeCell ref="G11:G12"/>
  </mergeCells>
  <pageMargins left="0.5" right="0.48" top="0.75" bottom="0.75" header="0.3" footer="0.3"/>
  <pageSetup scale="96" orientation="landscape" r:id="rId1"/>
  <headerFooter>
    <oddHeader>&amp;C&amp;F</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0"/>
  <sheetViews>
    <sheetView showGridLines="0" tabSelected="1" topLeftCell="A29" zoomScale="96" zoomScaleNormal="96" workbookViewId="0">
      <selection activeCell="K59" sqref="K59"/>
    </sheetView>
  </sheetViews>
  <sheetFormatPr defaultRowHeight="14.25" x14ac:dyDescent="0.2"/>
  <cols>
    <col min="1" max="1" width="71.28515625" style="9" customWidth="1"/>
    <col min="2" max="2" width="14.85546875" style="9" customWidth="1"/>
    <col min="3" max="3" width="11.85546875" style="9" customWidth="1"/>
    <col min="4" max="4" width="11.5703125" style="9" customWidth="1"/>
    <col min="5" max="7" width="13.7109375" style="9" customWidth="1"/>
    <col min="8" max="8" width="11.28515625" style="9" customWidth="1"/>
    <col min="9" max="254" width="9.140625" style="9"/>
    <col min="255" max="255" width="63" style="9" bestFit="1" customWidth="1"/>
    <col min="256" max="256" width="12.42578125" style="9" customWidth="1"/>
    <col min="257" max="257" width="12.5703125" style="9" customWidth="1"/>
    <col min="258" max="258" width="11" style="9" customWidth="1"/>
    <col min="259" max="259" width="11.140625" style="9" customWidth="1"/>
    <col min="260" max="260" width="11.5703125" style="9" customWidth="1"/>
    <col min="261" max="261" width="11.85546875" style="9" customWidth="1"/>
    <col min="262" max="262" width="11.42578125" style="9" bestFit="1" customWidth="1"/>
    <col min="263" max="510" width="9.140625" style="9"/>
    <col min="511" max="511" width="63" style="9" bestFit="1" customWidth="1"/>
    <col min="512" max="512" width="12.42578125" style="9" customWidth="1"/>
    <col min="513" max="513" width="12.5703125" style="9" customWidth="1"/>
    <col min="514" max="514" width="11" style="9" customWidth="1"/>
    <col min="515" max="515" width="11.140625" style="9" customWidth="1"/>
    <col min="516" max="516" width="11.5703125" style="9" customWidth="1"/>
    <col min="517" max="517" width="11.85546875" style="9" customWidth="1"/>
    <col min="518" max="518" width="11.42578125" style="9" bestFit="1" customWidth="1"/>
    <col min="519" max="766" width="9.140625" style="9"/>
    <col min="767" max="767" width="63" style="9" bestFit="1" customWidth="1"/>
    <col min="768" max="768" width="12.42578125" style="9" customWidth="1"/>
    <col min="769" max="769" width="12.5703125" style="9" customWidth="1"/>
    <col min="770" max="770" width="11" style="9" customWidth="1"/>
    <col min="771" max="771" width="11.140625" style="9" customWidth="1"/>
    <col min="772" max="772" width="11.5703125" style="9" customWidth="1"/>
    <col min="773" max="773" width="11.85546875" style="9" customWidth="1"/>
    <col min="774" max="774" width="11.42578125" style="9" bestFit="1" customWidth="1"/>
    <col min="775" max="1022" width="9.140625" style="9"/>
    <col min="1023" max="1023" width="63" style="9" bestFit="1" customWidth="1"/>
    <col min="1024" max="1024" width="12.42578125" style="9" customWidth="1"/>
    <col min="1025" max="1025" width="12.5703125" style="9" customWidth="1"/>
    <col min="1026" max="1026" width="11" style="9" customWidth="1"/>
    <col min="1027" max="1027" width="11.140625" style="9" customWidth="1"/>
    <col min="1028" max="1028" width="11.5703125" style="9" customWidth="1"/>
    <col min="1029" max="1029" width="11.85546875" style="9" customWidth="1"/>
    <col min="1030" max="1030" width="11.42578125" style="9" bestFit="1" customWidth="1"/>
    <col min="1031" max="1278" width="9.140625" style="9"/>
    <col min="1279" max="1279" width="63" style="9" bestFit="1" customWidth="1"/>
    <col min="1280" max="1280" width="12.42578125" style="9" customWidth="1"/>
    <col min="1281" max="1281" width="12.5703125" style="9" customWidth="1"/>
    <col min="1282" max="1282" width="11" style="9" customWidth="1"/>
    <col min="1283" max="1283" width="11.140625" style="9" customWidth="1"/>
    <col min="1284" max="1284" width="11.5703125" style="9" customWidth="1"/>
    <col min="1285" max="1285" width="11.85546875" style="9" customWidth="1"/>
    <col min="1286" max="1286" width="11.42578125" style="9" bestFit="1" customWidth="1"/>
    <col min="1287" max="1534" width="9.140625" style="9"/>
    <col min="1535" max="1535" width="63" style="9" bestFit="1" customWidth="1"/>
    <col min="1536" max="1536" width="12.42578125" style="9" customWidth="1"/>
    <col min="1537" max="1537" width="12.5703125" style="9" customWidth="1"/>
    <col min="1538" max="1538" width="11" style="9" customWidth="1"/>
    <col min="1539" max="1539" width="11.140625" style="9" customWidth="1"/>
    <col min="1540" max="1540" width="11.5703125" style="9" customWidth="1"/>
    <col min="1541" max="1541" width="11.85546875" style="9" customWidth="1"/>
    <col min="1542" max="1542" width="11.42578125" style="9" bestFit="1" customWidth="1"/>
    <col min="1543" max="1790" width="9.140625" style="9"/>
    <col min="1791" max="1791" width="63" style="9" bestFit="1" customWidth="1"/>
    <col min="1792" max="1792" width="12.42578125" style="9" customWidth="1"/>
    <col min="1793" max="1793" width="12.5703125" style="9" customWidth="1"/>
    <col min="1794" max="1794" width="11" style="9" customWidth="1"/>
    <col min="1795" max="1795" width="11.140625" style="9" customWidth="1"/>
    <col min="1796" max="1796" width="11.5703125" style="9" customWidth="1"/>
    <col min="1797" max="1797" width="11.85546875" style="9" customWidth="1"/>
    <col min="1798" max="1798" width="11.42578125" style="9" bestFit="1" customWidth="1"/>
    <col min="1799" max="2046" width="9.140625" style="9"/>
    <col min="2047" max="2047" width="63" style="9" bestFit="1" customWidth="1"/>
    <col min="2048" max="2048" width="12.42578125" style="9" customWidth="1"/>
    <col min="2049" max="2049" width="12.5703125" style="9" customWidth="1"/>
    <col min="2050" max="2050" width="11" style="9" customWidth="1"/>
    <col min="2051" max="2051" width="11.140625" style="9" customWidth="1"/>
    <col min="2052" max="2052" width="11.5703125" style="9" customWidth="1"/>
    <col min="2053" max="2053" width="11.85546875" style="9" customWidth="1"/>
    <col min="2054" max="2054" width="11.42578125" style="9" bestFit="1" customWidth="1"/>
    <col min="2055" max="2302" width="9.140625" style="9"/>
    <col min="2303" max="2303" width="63" style="9" bestFit="1" customWidth="1"/>
    <col min="2304" max="2304" width="12.42578125" style="9" customWidth="1"/>
    <col min="2305" max="2305" width="12.5703125" style="9" customWidth="1"/>
    <col min="2306" max="2306" width="11" style="9" customWidth="1"/>
    <col min="2307" max="2307" width="11.140625" style="9" customWidth="1"/>
    <col min="2308" max="2308" width="11.5703125" style="9" customWidth="1"/>
    <col min="2309" max="2309" width="11.85546875" style="9" customWidth="1"/>
    <col min="2310" max="2310" width="11.42578125" style="9" bestFit="1" customWidth="1"/>
    <col min="2311" max="2558" width="9.140625" style="9"/>
    <col min="2559" max="2559" width="63" style="9" bestFit="1" customWidth="1"/>
    <col min="2560" max="2560" width="12.42578125" style="9" customWidth="1"/>
    <col min="2561" max="2561" width="12.5703125" style="9" customWidth="1"/>
    <col min="2562" max="2562" width="11" style="9" customWidth="1"/>
    <col min="2563" max="2563" width="11.140625" style="9" customWidth="1"/>
    <col min="2564" max="2564" width="11.5703125" style="9" customWidth="1"/>
    <col min="2565" max="2565" width="11.85546875" style="9" customWidth="1"/>
    <col min="2566" max="2566" width="11.42578125" style="9" bestFit="1" customWidth="1"/>
    <col min="2567" max="2814" width="9.140625" style="9"/>
    <col min="2815" max="2815" width="63" style="9" bestFit="1" customWidth="1"/>
    <col min="2816" max="2816" width="12.42578125" style="9" customWidth="1"/>
    <col min="2817" max="2817" width="12.5703125" style="9" customWidth="1"/>
    <col min="2818" max="2818" width="11" style="9" customWidth="1"/>
    <col min="2819" max="2819" width="11.140625" style="9" customWidth="1"/>
    <col min="2820" max="2820" width="11.5703125" style="9" customWidth="1"/>
    <col min="2821" max="2821" width="11.85546875" style="9" customWidth="1"/>
    <col min="2822" max="2822" width="11.42578125" style="9" bestFit="1" customWidth="1"/>
    <col min="2823" max="3070" width="9.140625" style="9"/>
    <col min="3071" max="3071" width="63" style="9" bestFit="1" customWidth="1"/>
    <col min="3072" max="3072" width="12.42578125" style="9" customWidth="1"/>
    <col min="3073" max="3073" width="12.5703125" style="9" customWidth="1"/>
    <col min="3074" max="3074" width="11" style="9" customWidth="1"/>
    <col min="3075" max="3075" width="11.140625" style="9" customWidth="1"/>
    <col min="3076" max="3076" width="11.5703125" style="9" customWidth="1"/>
    <col min="3077" max="3077" width="11.85546875" style="9" customWidth="1"/>
    <col min="3078" max="3078" width="11.42578125" style="9" bestFit="1" customWidth="1"/>
    <col min="3079" max="3326" width="9.140625" style="9"/>
    <col min="3327" max="3327" width="63" style="9" bestFit="1" customWidth="1"/>
    <col min="3328" max="3328" width="12.42578125" style="9" customWidth="1"/>
    <col min="3329" max="3329" width="12.5703125" style="9" customWidth="1"/>
    <col min="3330" max="3330" width="11" style="9" customWidth="1"/>
    <col min="3331" max="3331" width="11.140625" style="9" customWidth="1"/>
    <col min="3332" max="3332" width="11.5703125" style="9" customWidth="1"/>
    <col min="3333" max="3333" width="11.85546875" style="9" customWidth="1"/>
    <col min="3334" max="3334" width="11.42578125" style="9" bestFit="1" customWidth="1"/>
    <col min="3335" max="3582" width="9.140625" style="9"/>
    <col min="3583" max="3583" width="63" style="9" bestFit="1" customWidth="1"/>
    <col min="3584" max="3584" width="12.42578125" style="9" customWidth="1"/>
    <col min="3585" max="3585" width="12.5703125" style="9" customWidth="1"/>
    <col min="3586" max="3586" width="11" style="9" customWidth="1"/>
    <col min="3587" max="3587" width="11.140625" style="9" customWidth="1"/>
    <col min="3588" max="3588" width="11.5703125" style="9" customWidth="1"/>
    <col min="3589" max="3589" width="11.85546875" style="9" customWidth="1"/>
    <col min="3590" max="3590" width="11.42578125" style="9" bestFit="1" customWidth="1"/>
    <col min="3591" max="3838" width="9.140625" style="9"/>
    <col min="3839" max="3839" width="63" style="9" bestFit="1" customWidth="1"/>
    <col min="3840" max="3840" width="12.42578125" style="9" customWidth="1"/>
    <col min="3841" max="3841" width="12.5703125" style="9" customWidth="1"/>
    <col min="3842" max="3842" width="11" style="9" customWidth="1"/>
    <col min="3843" max="3843" width="11.140625" style="9" customWidth="1"/>
    <col min="3844" max="3844" width="11.5703125" style="9" customWidth="1"/>
    <col min="3845" max="3845" width="11.85546875" style="9" customWidth="1"/>
    <col min="3846" max="3846" width="11.42578125" style="9" bestFit="1" customWidth="1"/>
    <col min="3847" max="4094" width="9.140625" style="9"/>
    <col min="4095" max="4095" width="63" style="9" bestFit="1" customWidth="1"/>
    <col min="4096" max="4096" width="12.42578125" style="9" customWidth="1"/>
    <col min="4097" max="4097" width="12.5703125" style="9" customWidth="1"/>
    <col min="4098" max="4098" width="11" style="9" customWidth="1"/>
    <col min="4099" max="4099" width="11.140625" style="9" customWidth="1"/>
    <col min="4100" max="4100" width="11.5703125" style="9" customWidth="1"/>
    <col min="4101" max="4101" width="11.85546875" style="9" customWidth="1"/>
    <col min="4102" max="4102" width="11.42578125" style="9" bestFit="1" customWidth="1"/>
    <col min="4103" max="4350" width="9.140625" style="9"/>
    <col min="4351" max="4351" width="63" style="9" bestFit="1" customWidth="1"/>
    <col min="4352" max="4352" width="12.42578125" style="9" customWidth="1"/>
    <col min="4353" max="4353" width="12.5703125" style="9" customWidth="1"/>
    <col min="4354" max="4354" width="11" style="9" customWidth="1"/>
    <col min="4355" max="4355" width="11.140625" style="9" customWidth="1"/>
    <col min="4356" max="4356" width="11.5703125" style="9" customWidth="1"/>
    <col min="4357" max="4357" width="11.85546875" style="9" customWidth="1"/>
    <col min="4358" max="4358" width="11.42578125" style="9" bestFit="1" customWidth="1"/>
    <col min="4359" max="4606" width="9.140625" style="9"/>
    <col min="4607" max="4607" width="63" style="9" bestFit="1" customWidth="1"/>
    <col min="4608" max="4608" width="12.42578125" style="9" customWidth="1"/>
    <col min="4609" max="4609" width="12.5703125" style="9" customWidth="1"/>
    <col min="4610" max="4610" width="11" style="9" customWidth="1"/>
    <col min="4611" max="4611" width="11.140625" style="9" customWidth="1"/>
    <col min="4612" max="4612" width="11.5703125" style="9" customWidth="1"/>
    <col min="4613" max="4613" width="11.85546875" style="9" customWidth="1"/>
    <col min="4614" max="4614" width="11.42578125" style="9" bestFit="1" customWidth="1"/>
    <col min="4615" max="4862" width="9.140625" style="9"/>
    <col min="4863" max="4863" width="63" style="9" bestFit="1" customWidth="1"/>
    <col min="4864" max="4864" width="12.42578125" style="9" customWidth="1"/>
    <col min="4865" max="4865" width="12.5703125" style="9" customWidth="1"/>
    <col min="4866" max="4866" width="11" style="9" customWidth="1"/>
    <col min="4867" max="4867" width="11.140625" style="9" customWidth="1"/>
    <col min="4868" max="4868" width="11.5703125" style="9" customWidth="1"/>
    <col min="4869" max="4869" width="11.85546875" style="9" customWidth="1"/>
    <col min="4870" max="4870" width="11.42578125" style="9" bestFit="1" customWidth="1"/>
    <col min="4871" max="5118" width="9.140625" style="9"/>
    <col min="5119" max="5119" width="63" style="9" bestFit="1" customWidth="1"/>
    <col min="5120" max="5120" width="12.42578125" style="9" customWidth="1"/>
    <col min="5121" max="5121" width="12.5703125" style="9" customWidth="1"/>
    <col min="5122" max="5122" width="11" style="9" customWidth="1"/>
    <col min="5123" max="5123" width="11.140625" style="9" customWidth="1"/>
    <col min="5124" max="5124" width="11.5703125" style="9" customWidth="1"/>
    <col min="5125" max="5125" width="11.85546875" style="9" customWidth="1"/>
    <col min="5126" max="5126" width="11.42578125" style="9" bestFit="1" customWidth="1"/>
    <col min="5127" max="5374" width="9.140625" style="9"/>
    <col min="5375" max="5375" width="63" style="9" bestFit="1" customWidth="1"/>
    <col min="5376" max="5376" width="12.42578125" style="9" customWidth="1"/>
    <col min="5377" max="5377" width="12.5703125" style="9" customWidth="1"/>
    <col min="5378" max="5378" width="11" style="9" customWidth="1"/>
    <col min="5379" max="5379" width="11.140625" style="9" customWidth="1"/>
    <col min="5380" max="5380" width="11.5703125" style="9" customWidth="1"/>
    <col min="5381" max="5381" width="11.85546875" style="9" customWidth="1"/>
    <col min="5382" max="5382" width="11.42578125" style="9" bestFit="1" customWidth="1"/>
    <col min="5383" max="5630" width="9.140625" style="9"/>
    <col min="5631" max="5631" width="63" style="9" bestFit="1" customWidth="1"/>
    <col min="5632" max="5632" width="12.42578125" style="9" customWidth="1"/>
    <col min="5633" max="5633" width="12.5703125" style="9" customWidth="1"/>
    <col min="5634" max="5634" width="11" style="9" customWidth="1"/>
    <col min="5635" max="5635" width="11.140625" style="9" customWidth="1"/>
    <col min="5636" max="5636" width="11.5703125" style="9" customWidth="1"/>
    <col min="5637" max="5637" width="11.85546875" style="9" customWidth="1"/>
    <col min="5638" max="5638" width="11.42578125" style="9" bestFit="1" customWidth="1"/>
    <col min="5639" max="5886" width="9.140625" style="9"/>
    <col min="5887" max="5887" width="63" style="9" bestFit="1" customWidth="1"/>
    <col min="5888" max="5888" width="12.42578125" style="9" customWidth="1"/>
    <col min="5889" max="5889" width="12.5703125" style="9" customWidth="1"/>
    <col min="5890" max="5890" width="11" style="9" customWidth="1"/>
    <col min="5891" max="5891" width="11.140625" style="9" customWidth="1"/>
    <col min="5892" max="5892" width="11.5703125" style="9" customWidth="1"/>
    <col min="5893" max="5893" width="11.85546875" style="9" customWidth="1"/>
    <col min="5894" max="5894" width="11.42578125" style="9" bestFit="1" customWidth="1"/>
    <col min="5895" max="6142" width="9.140625" style="9"/>
    <col min="6143" max="6143" width="63" style="9" bestFit="1" customWidth="1"/>
    <col min="6144" max="6144" width="12.42578125" style="9" customWidth="1"/>
    <col min="6145" max="6145" width="12.5703125" style="9" customWidth="1"/>
    <col min="6146" max="6146" width="11" style="9" customWidth="1"/>
    <col min="6147" max="6147" width="11.140625" style="9" customWidth="1"/>
    <col min="6148" max="6148" width="11.5703125" style="9" customWidth="1"/>
    <col min="6149" max="6149" width="11.85546875" style="9" customWidth="1"/>
    <col min="6150" max="6150" width="11.42578125" style="9" bestFit="1" customWidth="1"/>
    <col min="6151" max="6398" width="9.140625" style="9"/>
    <col min="6399" max="6399" width="63" style="9" bestFit="1" customWidth="1"/>
    <col min="6400" max="6400" width="12.42578125" style="9" customWidth="1"/>
    <col min="6401" max="6401" width="12.5703125" style="9" customWidth="1"/>
    <col min="6402" max="6402" width="11" style="9" customWidth="1"/>
    <col min="6403" max="6403" width="11.140625" style="9" customWidth="1"/>
    <col min="6404" max="6404" width="11.5703125" style="9" customWidth="1"/>
    <col min="6405" max="6405" width="11.85546875" style="9" customWidth="1"/>
    <col min="6406" max="6406" width="11.42578125" style="9" bestFit="1" customWidth="1"/>
    <col min="6407" max="6654" width="9.140625" style="9"/>
    <col min="6655" max="6655" width="63" style="9" bestFit="1" customWidth="1"/>
    <col min="6656" max="6656" width="12.42578125" style="9" customWidth="1"/>
    <col min="6657" max="6657" width="12.5703125" style="9" customWidth="1"/>
    <col min="6658" max="6658" width="11" style="9" customWidth="1"/>
    <col min="6659" max="6659" width="11.140625" style="9" customWidth="1"/>
    <col min="6660" max="6660" width="11.5703125" style="9" customWidth="1"/>
    <col min="6661" max="6661" width="11.85546875" style="9" customWidth="1"/>
    <col min="6662" max="6662" width="11.42578125" style="9" bestFit="1" customWidth="1"/>
    <col min="6663" max="6910" width="9.140625" style="9"/>
    <col min="6911" max="6911" width="63" style="9" bestFit="1" customWidth="1"/>
    <col min="6912" max="6912" width="12.42578125" style="9" customWidth="1"/>
    <col min="6913" max="6913" width="12.5703125" style="9" customWidth="1"/>
    <col min="6914" max="6914" width="11" style="9" customWidth="1"/>
    <col min="6915" max="6915" width="11.140625" style="9" customWidth="1"/>
    <col min="6916" max="6916" width="11.5703125" style="9" customWidth="1"/>
    <col min="6917" max="6917" width="11.85546875" style="9" customWidth="1"/>
    <col min="6918" max="6918" width="11.42578125" style="9" bestFit="1" customWidth="1"/>
    <col min="6919" max="7166" width="9.140625" style="9"/>
    <col min="7167" max="7167" width="63" style="9" bestFit="1" customWidth="1"/>
    <col min="7168" max="7168" width="12.42578125" style="9" customWidth="1"/>
    <col min="7169" max="7169" width="12.5703125" style="9" customWidth="1"/>
    <col min="7170" max="7170" width="11" style="9" customWidth="1"/>
    <col min="7171" max="7171" width="11.140625" style="9" customWidth="1"/>
    <col min="7172" max="7172" width="11.5703125" style="9" customWidth="1"/>
    <col min="7173" max="7173" width="11.85546875" style="9" customWidth="1"/>
    <col min="7174" max="7174" width="11.42578125" style="9" bestFit="1" customWidth="1"/>
    <col min="7175" max="7422" width="9.140625" style="9"/>
    <col min="7423" max="7423" width="63" style="9" bestFit="1" customWidth="1"/>
    <col min="7424" max="7424" width="12.42578125" style="9" customWidth="1"/>
    <col min="7425" max="7425" width="12.5703125" style="9" customWidth="1"/>
    <col min="7426" max="7426" width="11" style="9" customWidth="1"/>
    <col min="7427" max="7427" width="11.140625" style="9" customWidth="1"/>
    <col min="7428" max="7428" width="11.5703125" style="9" customWidth="1"/>
    <col min="7429" max="7429" width="11.85546875" style="9" customWidth="1"/>
    <col min="7430" max="7430" width="11.42578125" style="9" bestFit="1" customWidth="1"/>
    <col min="7431" max="7678" width="9.140625" style="9"/>
    <col min="7679" max="7679" width="63" style="9" bestFit="1" customWidth="1"/>
    <col min="7680" max="7680" width="12.42578125" style="9" customWidth="1"/>
    <col min="7681" max="7681" width="12.5703125" style="9" customWidth="1"/>
    <col min="7682" max="7682" width="11" style="9" customWidth="1"/>
    <col min="7683" max="7683" width="11.140625" style="9" customWidth="1"/>
    <col min="7684" max="7684" width="11.5703125" style="9" customWidth="1"/>
    <col min="7685" max="7685" width="11.85546875" style="9" customWidth="1"/>
    <col min="7686" max="7686" width="11.42578125" style="9" bestFit="1" customWidth="1"/>
    <col min="7687" max="7934" width="9.140625" style="9"/>
    <col min="7935" max="7935" width="63" style="9" bestFit="1" customWidth="1"/>
    <col min="7936" max="7936" width="12.42578125" style="9" customWidth="1"/>
    <col min="7937" max="7937" width="12.5703125" style="9" customWidth="1"/>
    <col min="7938" max="7938" width="11" style="9" customWidth="1"/>
    <col min="7939" max="7939" width="11.140625" style="9" customWidth="1"/>
    <col min="7940" max="7940" width="11.5703125" style="9" customWidth="1"/>
    <col min="7941" max="7941" width="11.85546875" style="9" customWidth="1"/>
    <col min="7942" max="7942" width="11.42578125" style="9" bestFit="1" customWidth="1"/>
    <col min="7943" max="8190" width="9.140625" style="9"/>
    <col min="8191" max="8191" width="63" style="9" bestFit="1" customWidth="1"/>
    <col min="8192" max="8192" width="12.42578125" style="9" customWidth="1"/>
    <col min="8193" max="8193" width="12.5703125" style="9" customWidth="1"/>
    <col min="8194" max="8194" width="11" style="9" customWidth="1"/>
    <col min="8195" max="8195" width="11.140625" style="9" customWidth="1"/>
    <col min="8196" max="8196" width="11.5703125" style="9" customWidth="1"/>
    <col min="8197" max="8197" width="11.85546875" style="9" customWidth="1"/>
    <col min="8198" max="8198" width="11.42578125" style="9" bestFit="1" customWidth="1"/>
    <col min="8199" max="8446" width="9.140625" style="9"/>
    <col min="8447" max="8447" width="63" style="9" bestFit="1" customWidth="1"/>
    <col min="8448" max="8448" width="12.42578125" style="9" customWidth="1"/>
    <col min="8449" max="8449" width="12.5703125" style="9" customWidth="1"/>
    <col min="8450" max="8450" width="11" style="9" customWidth="1"/>
    <col min="8451" max="8451" width="11.140625" style="9" customWidth="1"/>
    <col min="8452" max="8452" width="11.5703125" style="9" customWidth="1"/>
    <col min="8453" max="8453" width="11.85546875" style="9" customWidth="1"/>
    <col min="8454" max="8454" width="11.42578125" style="9" bestFit="1" customWidth="1"/>
    <col min="8455" max="8702" width="9.140625" style="9"/>
    <col min="8703" max="8703" width="63" style="9" bestFit="1" customWidth="1"/>
    <col min="8704" max="8704" width="12.42578125" style="9" customWidth="1"/>
    <col min="8705" max="8705" width="12.5703125" style="9" customWidth="1"/>
    <col min="8706" max="8706" width="11" style="9" customWidth="1"/>
    <col min="8707" max="8707" width="11.140625" style="9" customWidth="1"/>
    <col min="8708" max="8708" width="11.5703125" style="9" customWidth="1"/>
    <col min="8709" max="8709" width="11.85546875" style="9" customWidth="1"/>
    <col min="8710" max="8710" width="11.42578125" style="9" bestFit="1" customWidth="1"/>
    <col min="8711" max="8958" width="9.140625" style="9"/>
    <col min="8959" max="8959" width="63" style="9" bestFit="1" customWidth="1"/>
    <col min="8960" max="8960" width="12.42578125" style="9" customWidth="1"/>
    <col min="8961" max="8961" width="12.5703125" style="9" customWidth="1"/>
    <col min="8962" max="8962" width="11" style="9" customWidth="1"/>
    <col min="8963" max="8963" width="11.140625" style="9" customWidth="1"/>
    <col min="8964" max="8964" width="11.5703125" style="9" customWidth="1"/>
    <col min="8965" max="8965" width="11.85546875" style="9" customWidth="1"/>
    <col min="8966" max="8966" width="11.42578125" style="9" bestFit="1" customWidth="1"/>
    <col min="8967" max="9214" width="9.140625" style="9"/>
    <col min="9215" max="9215" width="63" style="9" bestFit="1" customWidth="1"/>
    <col min="9216" max="9216" width="12.42578125" style="9" customWidth="1"/>
    <col min="9217" max="9217" width="12.5703125" style="9" customWidth="1"/>
    <col min="9218" max="9218" width="11" style="9" customWidth="1"/>
    <col min="9219" max="9219" width="11.140625" style="9" customWidth="1"/>
    <col min="9220" max="9220" width="11.5703125" style="9" customWidth="1"/>
    <col min="9221" max="9221" width="11.85546875" style="9" customWidth="1"/>
    <col min="9222" max="9222" width="11.42578125" style="9" bestFit="1" customWidth="1"/>
    <col min="9223" max="9470" width="9.140625" style="9"/>
    <col min="9471" max="9471" width="63" style="9" bestFit="1" customWidth="1"/>
    <col min="9472" max="9472" width="12.42578125" style="9" customWidth="1"/>
    <col min="9473" max="9473" width="12.5703125" style="9" customWidth="1"/>
    <col min="9474" max="9474" width="11" style="9" customWidth="1"/>
    <col min="9475" max="9475" width="11.140625" style="9" customWidth="1"/>
    <col min="9476" max="9476" width="11.5703125" style="9" customWidth="1"/>
    <col min="9477" max="9477" width="11.85546875" style="9" customWidth="1"/>
    <col min="9478" max="9478" width="11.42578125" style="9" bestFit="1" customWidth="1"/>
    <col min="9479" max="9726" width="9.140625" style="9"/>
    <col min="9727" max="9727" width="63" style="9" bestFit="1" customWidth="1"/>
    <col min="9728" max="9728" width="12.42578125" style="9" customWidth="1"/>
    <col min="9729" max="9729" width="12.5703125" style="9" customWidth="1"/>
    <col min="9730" max="9730" width="11" style="9" customWidth="1"/>
    <col min="9731" max="9731" width="11.140625" style="9" customWidth="1"/>
    <col min="9732" max="9732" width="11.5703125" style="9" customWidth="1"/>
    <col min="9733" max="9733" width="11.85546875" style="9" customWidth="1"/>
    <col min="9734" max="9734" width="11.42578125" style="9" bestFit="1" customWidth="1"/>
    <col min="9735" max="9982" width="9.140625" style="9"/>
    <col min="9983" max="9983" width="63" style="9" bestFit="1" customWidth="1"/>
    <col min="9984" max="9984" width="12.42578125" style="9" customWidth="1"/>
    <col min="9985" max="9985" width="12.5703125" style="9" customWidth="1"/>
    <col min="9986" max="9986" width="11" style="9" customWidth="1"/>
    <col min="9987" max="9987" width="11.140625" style="9" customWidth="1"/>
    <col min="9988" max="9988" width="11.5703125" style="9" customWidth="1"/>
    <col min="9989" max="9989" width="11.85546875" style="9" customWidth="1"/>
    <col min="9990" max="9990" width="11.42578125" style="9" bestFit="1" customWidth="1"/>
    <col min="9991" max="10238" width="9.140625" style="9"/>
    <col min="10239" max="10239" width="63" style="9" bestFit="1" customWidth="1"/>
    <col min="10240" max="10240" width="12.42578125" style="9" customWidth="1"/>
    <col min="10241" max="10241" width="12.5703125" style="9" customWidth="1"/>
    <col min="10242" max="10242" width="11" style="9" customWidth="1"/>
    <col min="10243" max="10243" width="11.140625" style="9" customWidth="1"/>
    <col min="10244" max="10244" width="11.5703125" style="9" customWidth="1"/>
    <col min="10245" max="10245" width="11.85546875" style="9" customWidth="1"/>
    <col min="10246" max="10246" width="11.42578125" style="9" bestFit="1" customWidth="1"/>
    <col min="10247" max="10494" width="9.140625" style="9"/>
    <col min="10495" max="10495" width="63" style="9" bestFit="1" customWidth="1"/>
    <col min="10496" max="10496" width="12.42578125" style="9" customWidth="1"/>
    <col min="10497" max="10497" width="12.5703125" style="9" customWidth="1"/>
    <col min="10498" max="10498" width="11" style="9" customWidth="1"/>
    <col min="10499" max="10499" width="11.140625" style="9" customWidth="1"/>
    <col min="10500" max="10500" width="11.5703125" style="9" customWidth="1"/>
    <col min="10501" max="10501" width="11.85546875" style="9" customWidth="1"/>
    <col min="10502" max="10502" width="11.42578125" style="9" bestFit="1" customWidth="1"/>
    <col min="10503" max="10750" width="9.140625" style="9"/>
    <col min="10751" max="10751" width="63" style="9" bestFit="1" customWidth="1"/>
    <col min="10752" max="10752" width="12.42578125" style="9" customWidth="1"/>
    <col min="10753" max="10753" width="12.5703125" style="9" customWidth="1"/>
    <col min="10754" max="10754" width="11" style="9" customWidth="1"/>
    <col min="10755" max="10755" width="11.140625" style="9" customWidth="1"/>
    <col min="10756" max="10756" width="11.5703125" style="9" customWidth="1"/>
    <col min="10757" max="10757" width="11.85546875" style="9" customWidth="1"/>
    <col min="10758" max="10758" width="11.42578125" style="9" bestFit="1" customWidth="1"/>
    <col min="10759" max="11006" width="9.140625" style="9"/>
    <col min="11007" max="11007" width="63" style="9" bestFit="1" customWidth="1"/>
    <col min="11008" max="11008" width="12.42578125" style="9" customWidth="1"/>
    <col min="11009" max="11009" width="12.5703125" style="9" customWidth="1"/>
    <col min="11010" max="11010" width="11" style="9" customWidth="1"/>
    <col min="11011" max="11011" width="11.140625" style="9" customWidth="1"/>
    <col min="11012" max="11012" width="11.5703125" style="9" customWidth="1"/>
    <col min="11013" max="11013" width="11.85546875" style="9" customWidth="1"/>
    <col min="11014" max="11014" width="11.42578125" style="9" bestFit="1" customWidth="1"/>
    <col min="11015" max="11262" width="9.140625" style="9"/>
    <col min="11263" max="11263" width="63" style="9" bestFit="1" customWidth="1"/>
    <col min="11264" max="11264" width="12.42578125" style="9" customWidth="1"/>
    <col min="11265" max="11265" width="12.5703125" style="9" customWidth="1"/>
    <col min="11266" max="11266" width="11" style="9" customWidth="1"/>
    <col min="11267" max="11267" width="11.140625" style="9" customWidth="1"/>
    <col min="11268" max="11268" width="11.5703125" style="9" customWidth="1"/>
    <col min="11269" max="11269" width="11.85546875" style="9" customWidth="1"/>
    <col min="11270" max="11270" width="11.42578125" style="9" bestFit="1" customWidth="1"/>
    <col min="11271" max="11518" width="9.140625" style="9"/>
    <col min="11519" max="11519" width="63" style="9" bestFit="1" customWidth="1"/>
    <col min="11520" max="11520" width="12.42578125" style="9" customWidth="1"/>
    <col min="11521" max="11521" width="12.5703125" style="9" customWidth="1"/>
    <col min="11522" max="11522" width="11" style="9" customWidth="1"/>
    <col min="11523" max="11523" width="11.140625" style="9" customWidth="1"/>
    <col min="11524" max="11524" width="11.5703125" style="9" customWidth="1"/>
    <col min="11525" max="11525" width="11.85546875" style="9" customWidth="1"/>
    <col min="11526" max="11526" width="11.42578125" style="9" bestFit="1" customWidth="1"/>
    <col min="11527" max="11774" width="9.140625" style="9"/>
    <col min="11775" max="11775" width="63" style="9" bestFit="1" customWidth="1"/>
    <col min="11776" max="11776" width="12.42578125" style="9" customWidth="1"/>
    <col min="11777" max="11777" width="12.5703125" style="9" customWidth="1"/>
    <col min="11778" max="11778" width="11" style="9" customWidth="1"/>
    <col min="11779" max="11779" width="11.140625" style="9" customWidth="1"/>
    <col min="11780" max="11780" width="11.5703125" style="9" customWidth="1"/>
    <col min="11781" max="11781" width="11.85546875" style="9" customWidth="1"/>
    <col min="11782" max="11782" width="11.42578125" style="9" bestFit="1" customWidth="1"/>
    <col min="11783" max="12030" width="9.140625" style="9"/>
    <col min="12031" max="12031" width="63" style="9" bestFit="1" customWidth="1"/>
    <col min="12032" max="12032" width="12.42578125" style="9" customWidth="1"/>
    <col min="12033" max="12033" width="12.5703125" style="9" customWidth="1"/>
    <col min="12034" max="12034" width="11" style="9" customWidth="1"/>
    <col min="12035" max="12035" width="11.140625" style="9" customWidth="1"/>
    <col min="12036" max="12036" width="11.5703125" style="9" customWidth="1"/>
    <col min="12037" max="12037" width="11.85546875" style="9" customWidth="1"/>
    <col min="12038" max="12038" width="11.42578125" style="9" bestFit="1" customWidth="1"/>
    <col min="12039" max="12286" width="9.140625" style="9"/>
    <col min="12287" max="12287" width="63" style="9" bestFit="1" customWidth="1"/>
    <col min="12288" max="12288" width="12.42578125" style="9" customWidth="1"/>
    <col min="12289" max="12289" width="12.5703125" style="9" customWidth="1"/>
    <col min="12290" max="12290" width="11" style="9" customWidth="1"/>
    <col min="12291" max="12291" width="11.140625" style="9" customWidth="1"/>
    <col min="12292" max="12292" width="11.5703125" style="9" customWidth="1"/>
    <col min="12293" max="12293" width="11.85546875" style="9" customWidth="1"/>
    <col min="12294" max="12294" width="11.42578125" style="9" bestFit="1" customWidth="1"/>
    <col min="12295" max="12542" width="9.140625" style="9"/>
    <col min="12543" max="12543" width="63" style="9" bestFit="1" customWidth="1"/>
    <col min="12544" max="12544" width="12.42578125" style="9" customWidth="1"/>
    <col min="12545" max="12545" width="12.5703125" style="9" customWidth="1"/>
    <col min="12546" max="12546" width="11" style="9" customWidth="1"/>
    <col min="12547" max="12547" width="11.140625" style="9" customWidth="1"/>
    <col min="12548" max="12548" width="11.5703125" style="9" customWidth="1"/>
    <col min="12549" max="12549" width="11.85546875" style="9" customWidth="1"/>
    <col min="12550" max="12550" width="11.42578125" style="9" bestFit="1" customWidth="1"/>
    <col min="12551" max="12798" width="9.140625" style="9"/>
    <col min="12799" max="12799" width="63" style="9" bestFit="1" customWidth="1"/>
    <col min="12800" max="12800" width="12.42578125" style="9" customWidth="1"/>
    <col min="12801" max="12801" width="12.5703125" style="9" customWidth="1"/>
    <col min="12802" max="12802" width="11" style="9" customWidth="1"/>
    <col min="12803" max="12803" width="11.140625" style="9" customWidth="1"/>
    <col min="12804" max="12804" width="11.5703125" style="9" customWidth="1"/>
    <col min="12805" max="12805" width="11.85546875" style="9" customWidth="1"/>
    <col min="12806" max="12806" width="11.42578125" style="9" bestFit="1" customWidth="1"/>
    <col min="12807" max="13054" width="9.140625" style="9"/>
    <col min="13055" max="13055" width="63" style="9" bestFit="1" customWidth="1"/>
    <col min="13056" max="13056" width="12.42578125" style="9" customWidth="1"/>
    <col min="13057" max="13057" width="12.5703125" style="9" customWidth="1"/>
    <col min="13058" max="13058" width="11" style="9" customWidth="1"/>
    <col min="13059" max="13059" width="11.140625" style="9" customWidth="1"/>
    <col min="13060" max="13060" width="11.5703125" style="9" customWidth="1"/>
    <col min="13061" max="13061" width="11.85546875" style="9" customWidth="1"/>
    <col min="13062" max="13062" width="11.42578125" style="9" bestFit="1" customWidth="1"/>
    <col min="13063" max="13310" width="9.140625" style="9"/>
    <col min="13311" max="13311" width="63" style="9" bestFit="1" customWidth="1"/>
    <col min="13312" max="13312" width="12.42578125" style="9" customWidth="1"/>
    <col min="13313" max="13313" width="12.5703125" style="9" customWidth="1"/>
    <col min="13314" max="13314" width="11" style="9" customWidth="1"/>
    <col min="13315" max="13315" width="11.140625" style="9" customWidth="1"/>
    <col min="13316" max="13316" width="11.5703125" style="9" customWidth="1"/>
    <col min="13317" max="13317" width="11.85546875" style="9" customWidth="1"/>
    <col min="13318" max="13318" width="11.42578125" style="9" bestFit="1" customWidth="1"/>
    <col min="13319" max="13566" width="9.140625" style="9"/>
    <col min="13567" max="13567" width="63" style="9" bestFit="1" customWidth="1"/>
    <col min="13568" max="13568" width="12.42578125" style="9" customWidth="1"/>
    <col min="13569" max="13569" width="12.5703125" style="9" customWidth="1"/>
    <col min="13570" max="13570" width="11" style="9" customWidth="1"/>
    <col min="13571" max="13571" width="11.140625" style="9" customWidth="1"/>
    <col min="13572" max="13572" width="11.5703125" style="9" customWidth="1"/>
    <col min="13573" max="13573" width="11.85546875" style="9" customWidth="1"/>
    <col min="13574" max="13574" width="11.42578125" style="9" bestFit="1" customWidth="1"/>
    <col min="13575" max="13822" width="9.140625" style="9"/>
    <col min="13823" max="13823" width="63" style="9" bestFit="1" customWidth="1"/>
    <col min="13824" max="13824" width="12.42578125" style="9" customWidth="1"/>
    <col min="13825" max="13825" width="12.5703125" style="9" customWidth="1"/>
    <col min="13826" max="13826" width="11" style="9" customWidth="1"/>
    <col min="13827" max="13827" width="11.140625" style="9" customWidth="1"/>
    <col min="13828" max="13828" width="11.5703125" style="9" customWidth="1"/>
    <col min="13829" max="13829" width="11.85546875" style="9" customWidth="1"/>
    <col min="13830" max="13830" width="11.42578125" style="9" bestFit="1" customWidth="1"/>
    <col min="13831" max="14078" width="9.140625" style="9"/>
    <col min="14079" max="14079" width="63" style="9" bestFit="1" customWidth="1"/>
    <col min="14080" max="14080" width="12.42578125" style="9" customWidth="1"/>
    <col min="14081" max="14081" width="12.5703125" style="9" customWidth="1"/>
    <col min="14082" max="14082" width="11" style="9" customWidth="1"/>
    <col min="14083" max="14083" width="11.140625" style="9" customWidth="1"/>
    <col min="14084" max="14084" width="11.5703125" style="9" customWidth="1"/>
    <col min="14085" max="14085" width="11.85546875" style="9" customWidth="1"/>
    <col min="14086" max="14086" width="11.42578125" style="9" bestFit="1" customWidth="1"/>
    <col min="14087" max="14334" width="9.140625" style="9"/>
    <col min="14335" max="14335" width="63" style="9" bestFit="1" customWidth="1"/>
    <col min="14336" max="14336" width="12.42578125" style="9" customWidth="1"/>
    <col min="14337" max="14337" width="12.5703125" style="9" customWidth="1"/>
    <col min="14338" max="14338" width="11" style="9" customWidth="1"/>
    <col min="14339" max="14339" width="11.140625" style="9" customWidth="1"/>
    <col min="14340" max="14340" width="11.5703125" style="9" customWidth="1"/>
    <col min="14341" max="14341" width="11.85546875" style="9" customWidth="1"/>
    <col min="14342" max="14342" width="11.42578125" style="9" bestFit="1" customWidth="1"/>
    <col min="14343" max="14590" width="9.140625" style="9"/>
    <col min="14591" max="14591" width="63" style="9" bestFit="1" customWidth="1"/>
    <col min="14592" max="14592" width="12.42578125" style="9" customWidth="1"/>
    <col min="14593" max="14593" width="12.5703125" style="9" customWidth="1"/>
    <col min="14594" max="14594" width="11" style="9" customWidth="1"/>
    <col min="14595" max="14595" width="11.140625" style="9" customWidth="1"/>
    <col min="14596" max="14596" width="11.5703125" style="9" customWidth="1"/>
    <col min="14597" max="14597" width="11.85546875" style="9" customWidth="1"/>
    <col min="14598" max="14598" width="11.42578125" style="9" bestFit="1" customWidth="1"/>
    <col min="14599" max="14846" width="9.140625" style="9"/>
    <col min="14847" max="14847" width="63" style="9" bestFit="1" customWidth="1"/>
    <col min="14848" max="14848" width="12.42578125" style="9" customWidth="1"/>
    <col min="14849" max="14849" width="12.5703125" style="9" customWidth="1"/>
    <col min="14850" max="14850" width="11" style="9" customWidth="1"/>
    <col min="14851" max="14851" width="11.140625" style="9" customWidth="1"/>
    <col min="14852" max="14852" width="11.5703125" style="9" customWidth="1"/>
    <col min="14853" max="14853" width="11.85546875" style="9" customWidth="1"/>
    <col min="14854" max="14854" width="11.42578125" style="9" bestFit="1" customWidth="1"/>
    <col min="14855" max="15102" width="9.140625" style="9"/>
    <col min="15103" max="15103" width="63" style="9" bestFit="1" customWidth="1"/>
    <col min="15104" max="15104" width="12.42578125" style="9" customWidth="1"/>
    <col min="15105" max="15105" width="12.5703125" style="9" customWidth="1"/>
    <col min="15106" max="15106" width="11" style="9" customWidth="1"/>
    <col min="15107" max="15107" width="11.140625" style="9" customWidth="1"/>
    <col min="15108" max="15108" width="11.5703125" style="9" customWidth="1"/>
    <col min="15109" max="15109" width="11.85546875" style="9" customWidth="1"/>
    <col min="15110" max="15110" width="11.42578125" style="9" bestFit="1" customWidth="1"/>
    <col min="15111" max="15358" width="9.140625" style="9"/>
    <col min="15359" max="15359" width="63" style="9" bestFit="1" customWidth="1"/>
    <col min="15360" max="15360" width="12.42578125" style="9" customWidth="1"/>
    <col min="15361" max="15361" width="12.5703125" style="9" customWidth="1"/>
    <col min="15362" max="15362" width="11" style="9" customWidth="1"/>
    <col min="15363" max="15363" width="11.140625" style="9" customWidth="1"/>
    <col min="15364" max="15364" width="11.5703125" style="9" customWidth="1"/>
    <col min="15365" max="15365" width="11.85546875" style="9" customWidth="1"/>
    <col min="15366" max="15366" width="11.42578125" style="9" bestFit="1" customWidth="1"/>
    <col min="15367" max="15614" width="9.140625" style="9"/>
    <col min="15615" max="15615" width="63" style="9" bestFit="1" customWidth="1"/>
    <col min="15616" max="15616" width="12.42578125" style="9" customWidth="1"/>
    <col min="15617" max="15617" width="12.5703125" style="9" customWidth="1"/>
    <col min="15618" max="15618" width="11" style="9" customWidth="1"/>
    <col min="15619" max="15619" width="11.140625" style="9" customWidth="1"/>
    <col min="15620" max="15620" width="11.5703125" style="9" customWidth="1"/>
    <col min="15621" max="15621" width="11.85546875" style="9" customWidth="1"/>
    <col min="15622" max="15622" width="11.42578125" style="9" bestFit="1" customWidth="1"/>
    <col min="15623" max="15870" width="9.140625" style="9"/>
    <col min="15871" max="15871" width="63" style="9" bestFit="1" customWidth="1"/>
    <col min="15872" max="15872" width="12.42578125" style="9" customWidth="1"/>
    <col min="15873" max="15873" width="12.5703125" style="9" customWidth="1"/>
    <col min="15874" max="15874" width="11" style="9" customWidth="1"/>
    <col min="15875" max="15875" width="11.140625" style="9" customWidth="1"/>
    <col min="15876" max="15876" width="11.5703125" style="9" customWidth="1"/>
    <col min="15877" max="15877" width="11.85546875" style="9" customWidth="1"/>
    <col min="15878" max="15878" width="11.42578125" style="9" bestFit="1" customWidth="1"/>
    <col min="15879" max="16126" width="9.140625" style="9"/>
    <col min="16127" max="16127" width="63" style="9" bestFit="1" customWidth="1"/>
    <col min="16128" max="16128" width="12.42578125" style="9" customWidth="1"/>
    <col min="16129" max="16129" width="12.5703125" style="9" customWidth="1"/>
    <col min="16130" max="16130" width="11" style="9" customWidth="1"/>
    <col min="16131" max="16131" width="11.140625" style="9" customWidth="1"/>
    <col min="16132" max="16132" width="11.5703125" style="9" customWidth="1"/>
    <col min="16133" max="16133" width="11.85546875" style="9" customWidth="1"/>
    <col min="16134" max="16134" width="11.42578125" style="9" bestFit="1" customWidth="1"/>
    <col min="16135" max="16384" width="9.140625" style="9"/>
  </cols>
  <sheetData>
    <row r="1" spans="1:11" x14ac:dyDescent="0.2">
      <c r="A1" s="205" t="s">
        <v>52</v>
      </c>
      <c r="B1" s="205"/>
      <c r="C1" s="205"/>
      <c r="D1" s="205"/>
      <c r="E1" s="205"/>
      <c r="F1" s="205"/>
      <c r="G1" s="205"/>
      <c r="H1" s="205"/>
    </row>
    <row r="2" spans="1:11" x14ac:dyDescent="0.2">
      <c r="A2" s="206"/>
      <c r="B2" s="206"/>
      <c r="C2" s="206"/>
      <c r="D2" s="206"/>
      <c r="E2" s="206"/>
      <c r="F2" s="206"/>
      <c r="G2" s="206"/>
      <c r="H2" s="206"/>
    </row>
    <row r="3" spans="1:11" s="5" customFormat="1" ht="30.75" thickBot="1" x14ac:dyDescent="0.3">
      <c r="A3" s="133" t="s">
        <v>18</v>
      </c>
      <c r="B3" s="134" t="s">
        <v>19</v>
      </c>
      <c r="C3" s="134" t="s">
        <v>182</v>
      </c>
      <c r="D3" s="134" t="s">
        <v>183</v>
      </c>
      <c r="E3" s="134" t="s">
        <v>184</v>
      </c>
      <c r="F3" s="134" t="s">
        <v>189</v>
      </c>
      <c r="G3" s="134" t="s">
        <v>193</v>
      </c>
      <c r="H3" s="135" t="s">
        <v>20</v>
      </c>
    </row>
    <row r="4" spans="1:11" ht="17.25" customHeight="1" x14ac:dyDescent="0.25">
      <c r="A4" s="6" t="s">
        <v>202</v>
      </c>
      <c r="B4" s="7"/>
      <c r="C4" s="137" t="s">
        <v>190</v>
      </c>
      <c r="D4" s="137" t="s">
        <v>191</v>
      </c>
      <c r="E4" s="137" t="s">
        <v>194</v>
      </c>
      <c r="F4" s="137" t="s">
        <v>218</v>
      </c>
      <c r="G4" s="137" t="s">
        <v>219</v>
      </c>
      <c r="H4" s="8"/>
      <c r="K4" s="71"/>
    </row>
    <row r="5" spans="1:11" ht="25.5" customHeight="1" x14ac:dyDescent="0.25">
      <c r="A5" s="106" t="s">
        <v>192</v>
      </c>
      <c r="B5" s="116">
        <v>30</v>
      </c>
      <c r="C5" s="140">
        <v>5</v>
      </c>
      <c r="D5" s="140">
        <v>5</v>
      </c>
      <c r="E5" s="140">
        <v>30</v>
      </c>
      <c r="F5" s="140">
        <v>25</v>
      </c>
      <c r="G5" s="241">
        <v>25</v>
      </c>
      <c r="H5" s="117">
        <f>AVERAGE(C5:G5)</f>
        <v>18</v>
      </c>
    </row>
    <row r="6" spans="1:11" ht="17.25" customHeight="1" x14ac:dyDescent="0.25">
      <c r="A6" s="10" t="s">
        <v>225</v>
      </c>
      <c r="B6" s="116">
        <v>25</v>
      </c>
      <c r="C6" s="140">
        <v>5</v>
      </c>
      <c r="D6" s="140">
        <v>5</v>
      </c>
      <c r="E6" s="140">
        <v>25</v>
      </c>
      <c r="F6" s="140">
        <v>20</v>
      </c>
      <c r="G6" s="241">
        <v>15</v>
      </c>
      <c r="H6" s="117">
        <f>AVERAGE(C6:G6)</f>
        <v>14</v>
      </c>
    </row>
    <row r="7" spans="1:11" ht="17.25" customHeight="1" x14ac:dyDescent="0.25">
      <c r="A7" s="10" t="s">
        <v>226</v>
      </c>
      <c r="B7" s="116">
        <v>25</v>
      </c>
      <c r="C7" s="141">
        <v>5</v>
      </c>
      <c r="D7" s="141">
        <v>5</v>
      </c>
      <c r="E7" s="141">
        <v>25</v>
      </c>
      <c r="F7" s="141">
        <v>25</v>
      </c>
      <c r="G7" s="242">
        <v>20</v>
      </c>
      <c r="H7" s="117">
        <f>AVERAGE(C7:G7)</f>
        <v>16</v>
      </c>
    </row>
    <row r="8" spans="1:11" ht="17.25" customHeight="1" thickBot="1" x14ac:dyDescent="0.3">
      <c r="A8" s="10" t="s">
        <v>181</v>
      </c>
      <c r="B8" s="116">
        <v>20</v>
      </c>
      <c r="C8" s="142">
        <v>14.29</v>
      </c>
      <c r="D8" s="142">
        <v>14.29</v>
      </c>
      <c r="E8" s="142">
        <v>14.29</v>
      </c>
      <c r="F8" s="142">
        <v>14.29</v>
      </c>
      <c r="G8" s="142">
        <v>14.29</v>
      </c>
      <c r="H8" s="118">
        <f>AVERAGE(C8:G8)</f>
        <v>14.289999999999997</v>
      </c>
    </row>
    <row r="9" spans="1:11" ht="17.25" customHeight="1" thickBot="1" x14ac:dyDescent="0.3">
      <c r="A9" s="13" t="s">
        <v>0</v>
      </c>
      <c r="B9" s="105">
        <f>SUM(B5:B8)</f>
        <v>100</v>
      </c>
      <c r="C9" s="143">
        <f>SUM(C5:C8)/100</f>
        <v>0.29289999999999999</v>
      </c>
      <c r="D9" s="143">
        <f>SUM(D5:D8)/100</f>
        <v>0.29289999999999999</v>
      </c>
      <c r="E9" s="143">
        <f>SUM(E5:E8)/100</f>
        <v>0.94289999999999996</v>
      </c>
      <c r="F9" s="143">
        <f>SUM(F5:F8)/100</f>
        <v>0.84289999999999987</v>
      </c>
      <c r="G9" s="149">
        <f>SUM(G5:G8)/100</f>
        <v>0.74289999999999989</v>
      </c>
      <c r="H9" s="132">
        <f t="shared" ref="C9:H9" si="0">SUM(H5:H8)/100</f>
        <v>0.62290000000000001</v>
      </c>
    </row>
    <row r="10" spans="1:11" ht="34.5" customHeight="1" thickBot="1" x14ac:dyDescent="0.3">
      <c r="A10" s="93"/>
      <c r="B10" s="134" t="s">
        <v>19</v>
      </c>
      <c r="C10" s="134" t="s">
        <v>182</v>
      </c>
      <c r="D10" s="134" t="s">
        <v>183</v>
      </c>
      <c r="E10" s="134" t="s">
        <v>184</v>
      </c>
      <c r="F10" s="134" t="s">
        <v>189</v>
      </c>
      <c r="G10" s="134" t="s">
        <v>193</v>
      </c>
      <c r="H10" s="127"/>
    </row>
    <row r="11" spans="1:11" ht="17.25" customHeight="1" x14ac:dyDescent="0.25">
      <c r="A11" s="6" t="s">
        <v>222</v>
      </c>
      <c r="B11" s="121"/>
      <c r="C11" s="137" t="s">
        <v>190</v>
      </c>
      <c r="D11" s="137" t="s">
        <v>191</v>
      </c>
      <c r="E11" s="137" t="s">
        <v>194</v>
      </c>
      <c r="F11" s="137" t="s">
        <v>218</v>
      </c>
      <c r="G11" s="137" t="s">
        <v>220</v>
      </c>
      <c r="H11" s="128"/>
      <c r="I11" s="9" t="s">
        <v>28</v>
      </c>
    </row>
    <row r="12" spans="1:11" ht="22.5" customHeight="1" x14ac:dyDescent="0.25">
      <c r="A12" s="106" t="s">
        <v>192</v>
      </c>
      <c r="B12" s="116">
        <v>30</v>
      </c>
      <c r="C12" s="159">
        <v>20</v>
      </c>
      <c r="D12" s="125">
        <v>20</v>
      </c>
      <c r="E12" s="125">
        <v>20</v>
      </c>
      <c r="F12" s="125">
        <v>25</v>
      </c>
      <c r="G12" s="125">
        <v>15</v>
      </c>
      <c r="H12" s="117">
        <f>AVERAGE(C12:G12)</f>
        <v>20</v>
      </c>
    </row>
    <row r="13" spans="1:11" ht="17.25" customHeight="1" x14ac:dyDescent="0.25">
      <c r="A13" s="10" t="s">
        <v>225</v>
      </c>
      <c r="B13" s="116">
        <v>25</v>
      </c>
      <c r="C13" s="236">
        <v>15</v>
      </c>
      <c r="D13" s="125">
        <v>20</v>
      </c>
      <c r="E13" s="125">
        <v>20</v>
      </c>
      <c r="F13" s="125">
        <v>20</v>
      </c>
      <c r="G13" s="125">
        <v>10</v>
      </c>
      <c r="H13" s="117">
        <f>AVERAGE(C13:G13)</f>
        <v>17</v>
      </c>
    </row>
    <row r="14" spans="1:11" ht="17.25" customHeight="1" x14ac:dyDescent="0.25">
      <c r="A14" s="10" t="s">
        <v>226</v>
      </c>
      <c r="B14" s="116">
        <v>25</v>
      </c>
      <c r="C14" s="236">
        <v>15</v>
      </c>
      <c r="D14" s="138">
        <v>15</v>
      </c>
      <c r="E14" s="138">
        <v>25</v>
      </c>
      <c r="F14" s="138">
        <v>15</v>
      </c>
      <c r="G14" s="138">
        <v>10</v>
      </c>
      <c r="H14" s="117">
        <f>AVERAGE(C14:G14)</f>
        <v>16</v>
      </c>
    </row>
    <row r="15" spans="1:11" ht="17.25" customHeight="1" thickBot="1" x14ac:dyDescent="0.3">
      <c r="A15" s="10" t="s">
        <v>181</v>
      </c>
      <c r="B15" s="116">
        <v>20</v>
      </c>
      <c r="C15" s="235">
        <v>9.09</v>
      </c>
      <c r="D15" s="235">
        <v>9.09</v>
      </c>
      <c r="E15" s="235">
        <v>9.09</v>
      </c>
      <c r="F15" s="235">
        <v>9.09</v>
      </c>
      <c r="G15" s="235">
        <v>9.09</v>
      </c>
      <c r="H15" s="118">
        <f>AVERAGE(C15:G15)</f>
        <v>9.09</v>
      </c>
    </row>
    <row r="16" spans="1:11" ht="17.25" customHeight="1" thickBot="1" x14ac:dyDescent="0.3">
      <c r="A16" s="13" t="s">
        <v>0</v>
      </c>
      <c r="B16" s="105">
        <f>SUM(B12:B15)</f>
        <v>100</v>
      </c>
      <c r="C16" s="119">
        <f>SUM(C12:C15)/100</f>
        <v>0.59089999999999998</v>
      </c>
      <c r="D16" s="119">
        <f>SUM(D12:D15)/100</f>
        <v>0.64090000000000003</v>
      </c>
      <c r="E16" s="119">
        <f>SUM(E12:E15)/100</f>
        <v>0.7409</v>
      </c>
      <c r="F16" s="119">
        <f>SUM(F12:F15)/100</f>
        <v>0.69090000000000007</v>
      </c>
      <c r="G16" s="150">
        <f>SUM(G12:G15)/100</f>
        <v>0.44090000000000001</v>
      </c>
      <c r="H16" s="132">
        <f>SUM(H12:H15)/100</f>
        <v>0.62090000000000001</v>
      </c>
    </row>
    <row r="17" spans="1:9" ht="34.5" customHeight="1" thickBot="1" x14ac:dyDescent="0.3">
      <c r="A17" s="94"/>
      <c r="B17" s="134" t="s">
        <v>19</v>
      </c>
      <c r="C17" s="134" t="s">
        <v>182</v>
      </c>
      <c r="D17" s="134" t="s">
        <v>183</v>
      </c>
      <c r="E17" s="134" t="s">
        <v>184</v>
      </c>
      <c r="F17" s="134" t="s">
        <v>189</v>
      </c>
      <c r="G17" s="134" t="s">
        <v>193</v>
      </c>
      <c r="H17" s="129"/>
    </row>
    <row r="18" spans="1:9" ht="17.25" customHeight="1" x14ac:dyDescent="0.25">
      <c r="A18" s="234" t="s">
        <v>227</v>
      </c>
      <c r="B18" s="121"/>
      <c r="C18" s="137" t="s">
        <v>190</v>
      </c>
      <c r="D18" s="137" t="s">
        <v>191</v>
      </c>
      <c r="E18" s="137" t="s">
        <v>194</v>
      </c>
      <c r="F18" s="137" t="s">
        <v>221</v>
      </c>
      <c r="G18" s="137" t="s">
        <v>219</v>
      </c>
      <c r="H18" s="128"/>
      <c r="I18" s="9" t="s">
        <v>28</v>
      </c>
    </row>
    <row r="19" spans="1:9" ht="21.75" customHeight="1" x14ac:dyDescent="0.25">
      <c r="A19" s="106" t="s">
        <v>192</v>
      </c>
      <c r="B19" s="116">
        <v>30</v>
      </c>
      <c r="C19" s="125">
        <v>20</v>
      </c>
      <c r="D19" s="125">
        <v>20</v>
      </c>
      <c r="E19" s="125">
        <v>25</v>
      </c>
      <c r="F19" s="125">
        <v>30</v>
      </c>
      <c r="G19" s="125">
        <v>25</v>
      </c>
      <c r="H19" s="117">
        <f>AVERAGE(C19:G19)</f>
        <v>24</v>
      </c>
    </row>
    <row r="20" spans="1:9" ht="17.25" customHeight="1" x14ac:dyDescent="0.25">
      <c r="A20" s="10" t="s">
        <v>225</v>
      </c>
      <c r="B20" s="116">
        <v>25</v>
      </c>
      <c r="C20" s="125">
        <v>15</v>
      </c>
      <c r="D20" s="125">
        <v>18</v>
      </c>
      <c r="E20" s="125">
        <v>25</v>
      </c>
      <c r="F20" s="125">
        <v>20</v>
      </c>
      <c r="G20" s="125">
        <v>20</v>
      </c>
      <c r="H20" s="117">
        <f>AVERAGE(C20:G20)</f>
        <v>19.600000000000001</v>
      </c>
    </row>
    <row r="21" spans="1:9" ht="17.25" customHeight="1" x14ac:dyDescent="0.25">
      <c r="A21" s="10" t="s">
        <v>226</v>
      </c>
      <c r="B21" s="116">
        <v>25</v>
      </c>
      <c r="C21" s="138">
        <v>15</v>
      </c>
      <c r="D21" s="138">
        <v>15</v>
      </c>
      <c r="E21" s="138">
        <v>25</v>
      </c>
      <c r="F21" s="138">
        <v>25</v>
      </c>
      <c r="G21" s="138">
        <v>20</v>
      </c>
      <c r="H21" s="139">
        <f>AVERAGE(C21:G21)</f>
        <v>20</v>
      </c>
    </row>
    <row r="22" spans="1:9" ht="17.25" customHeight="1" thickBot="1" x14ac:dyDescent="0.3">
      <c r="A22" s="10" t="s">
        <v>181</v>
      </c>
      <c r="B22" s="116">
        <v>20</v>
      </c>
      <c r="C22" s="130">
        <v>4.63</v>
      </c>
      <c r="D22" s="130">
        <v>4.63</v>
      </c>
      <c r="E22" s="130">
        <v>4.63</v>
      </c>
      <c r="F22" s="130">
        <v>4.63</v>
      </c>
      <c r="G22" s="130">
        <v>4.63</v>
      </c>
      <c r="H22" s="131">
        <f>AVERAGE(C22:G22)</f>
        <v>4.63</v>
      </c>
    </row>
    <row r="23" spans="1:9" ht="17.25" customHeight="1" thickBot="1" x14ac:dyDescent="0.3">
      <c r="A23" s="13" t="s">
        <v>0</v>
      </c>
      <c r="B23" s="105">
        <f>SUM(B19:B22)</f>
        <v>100</v>
      </c>
      <c r="C23" s="119">
        <f>SUM(C19:C22)/100</f>
        <v>0.54630000000000001</v>
      </c>
      <c r="D23" s="119">
        <f>SUM(D19:D22)/100</f>
        <v>0.57630000000000003</v>
      </c>
      <c r="E23" s="119">
        <f>SUM(E19:E22)/100</f>
        <v>0.79630000000000001</v>
      </c>
      <c r="F23" s="119">
        <f>SUM(F19:F22)/100</f>
        <v>0.79630000000000001</v>
      </c>
      <c r="G23" s="150">
        <f>SUM(G19:G22)/100</f>
        <v>0.69629999999999992</v>
      </c>
      <c r="H23" s="132">
        <f t="shared" ref="C23:H23" si="1">SUM(H19:H22)/100</f>
        <v>0.68230000000000002</v>
      </c>
    </row>
    <row r="24" spans="1:9" ht="15.75" thickBot="1" x14ac:dyDescent="0.3">
      <c r="A24" s="154"/>
      <c r="B24" s="155"/>
      <c r="C24" s="155"/>
      <c r="D24" s="155"/>
      <c r="E24" s="155"/>
      <c r="F24" s="155"/>
      <c r="G24" s="155"/>
      <c r="H24" s="156"/>
    </row>
    <row r="25" spans="1:9" ht="30.75" thickBot="1" x14ac:dyDescent="0.3">
      <c r="A25" s="94"/>
      <c r="B25" s="134" t="s">
        <v>19</v>
      </c>
      <c r="C25" s="134" t="s">
        <v>182</v>
      </c>
      <c r="D25" s="134" t="s">
        <v>183</v>
      </c>
      <c r="E25" s="134" t="s">
        <v>184</v>
      </c>
      <c r="F25" s="134" t="s">
        <v>189</v>
      </c>
      <c r="G25" s="134" t="s">
        <v>193</v>
      </c>
      <c r="H25" s="129"/>
    </row>
    <row r="26" spans="1:9" ht="15" x14ac:dyDescent="0.25">
      <c r="A26" s="6" t="s">
        <v>223</v>
      </c>
      <c r="B26" s="121"/>
      <c r="C26" s="137" t="s">
        <v>190</v>
      </c>
      <c r="D26" s="137" t="s">
        <v>191</v>
      </c>
      <c r="E26" s="137" t="s">
        <v>194</v>
      </c>
      <c r="F26" s="137" t="s">
        <v>218</v>
      </c>
      <c r="G26" s="137" t="s">
        <v>219</v>
      </c>
      <c r="H26" s="128"/>
    </row>
    <row r="27" spans="1:9" ht="15" x14ac:dyDescent="0.25">
      <c r="A27" s="106" t="s">
        <v>192</v>
      </c>
      <c r="B27" s="116">
        <v>30</v>
      </c>
      <c r="C27" s="125">
        <v>25</v>
      </c>
      <c r="D27" s="125">
        <v>25</v>
      </c>
      <c r="E27" s="125">
        <v>20</v>
      </c>
      <c r="F27" s="125">
        <v>25</v>
      </c>
      <c r="G27" s="125">
        <v>30</v>
      </c>
      <c r="H27" s="117">
        <f>AVERAGE(C27:G27)</f>
        <v>25</v>
      </c>
    </row>
    <row r="28" spans="1:9" ht="15" x14ac:dyDescent="0.25">
      <c r="A28" s="10" t="s">
        <v>225</v>
      </c>
      <c r="B28" s="116">
        <v>25</v>
      </c>
      <c r="C28" s="125">
        <v>20</v>
      </c>
      <c r="D28" s="125">
        <v>20</v>
      </c>
      <c r="E28" s="125">
        <v>25</v>
      </c>
      <c r="F28" s="125">
        <v>20</v>
      </c>
      <c r="G28" s="125">
        <v>25</v>
      </c>
      <c r="H28" s="117">
        <f>AVERAGE(C28:G28)</f>
        <v>22</v>
      </c>
    </row>
    <row r="29" spans="1:9" ht="15" x14ac:dyDescent="0.25">
      <c r="A29" s="10" t="s">
        <v>226</v>
      </c>
      <c r="B29" s="116">
        <v>25</v>
      </c>
      <c r="C29" s="138">
        <v>20</v>
      </c>
      <c r="D29" s="138">
        <v>20</v>
      </c>
      <c r="E29" s="138">
        <v>15</v>
      </c>
      <c r="F29" s="138">
        <v>15</v>
      </c>
      <c r="G29" s="138">
        <v>25</v>
      </c>
      <c r="H29" s="139">
        <f>AVERAGE(C29:G29)</f>
        <v>19</v>
      </c>
    </row>
    <row r="30" spans="1:9" ht="15.75" thickBot="1" x14ac:dyDescent="0.3">
      <c r="A30" s="10" t="s">
        <v>181</v>
      </c>
      <c r="B30" s="116">
        <v>20</v>
      </c>
      <c r="C30" s="130">
        <v>17.239999999999998</v>
      </c>
      <c r="D30" s="130">
        <v>17.239999999999998</v>
      </c>
      <c r="E30" s="130">
        <v>17.239999999999998</v>
      </c>
      <c r="F30" s="130">
        <v>17.239999999999998</v>
      </c>
      <c r="G30" s="130">
        <v>17.239999999999998</v>
      </c>
      <c r="H30" s="131">
        <f>AVERAGE(C30:G30)</f>
        <v>17.239999999999998</v>
      </c>
    </row>
    <row r="31" spans="1:9" ht="15.75" thickBot="1" x14ac:dyDescent="0.3">
      <c r="A31" s="13" t="s">
        <v>0</v>
      </c>
      <c r="B31" s="105">
        <f>SUM(B27:B30)</f>
        <v>100</v>
      </c>
      <c r="C31" s="119">
        <f>SUM(C27:C30)/100</f>
        <v>0.82239999999999991</v>
      </c>
      <c r="D31" s="119">
        <f>SUM(D27:D30)/100</f>
        <v>0.82239999999999991</v>
      </c>
      <c r="E31" s="119">
        <f>SUM(E27:E30)/100</f>
        <v>0.77239999999999998</v>
      </c>
      <c r="F31" s="119">
        <f>SUM(F27:F30)/100</f>
        <v>0.77239999999999998</v>
      </c>
      <c r="G31" s="150">
        <f>SUM(G27:G30)/100</f>
        <v>0.97239999999999993</v>
      </c>
      <c r="H31" s="132">
        <f t="shared" ref="C31:H31" si="2">SUM(H27:H30)/100</f>
        <v>0.83239999999999992</v>
      </c>
    </row>
    <row r="32" spans="1:9" ht="30.75" thickBot="1" x14ac:dyDescent="0.3">
      <c r="A32" s="94"/>
      <c r="B32" s="134" t="s">
        <v>19</v>
      </c>
      <c r="C32" s="134" t="s">
        <v>182</v>
      </c>
      <c r="D32" s="134" t="s">
        <v>183</v>
      </c>
      <c r="E32" s="134" t="s">
        <v>184</v>
      </c>
      <c r="F32" s="134" t="s">
        <v>189</v>
      </c>
      <c r="G32" s="134" t="s">
        <v>193</v>
      </c>
      <c r="H32" s="129"/>
    </row>
    <row r="33" spans="1:8" ht="15" x14ac:dyDescent="0.25">
      <c r="A33" s="6" t="s">
        <v>215</v>
      </c>
      <c r="B33" s="121"/>
      <c r="C33" s="137" t="s">
        <v>190</v>
      </c>
      <c r="D33" s="137" t="s">
        <v>191</v>
      </c>
      <c r="E33" s="137" t="s">
        <v>194</v>
      </c>
      <c r="F33" s="137" t="s">
        <v>218</v>
      </c>
      <c r="G33" s="137" t="s">
        <v>219</v>
      </c>
      <c r="H33" s="128"/>
    </row>
    <row r="34" spans="1:8" ht="15" x14ac:dyDescent="0.25">
      <c r="A34" s="106" t="s">
        <v>192</v>
      </c>
      <c r="B34" s="116">
        <v>30</v>
      </c>
      <c r="C34" s="125">
        <v>28</v>
      </c>
      <c r="D34" s="125">
        <v>30</v>
      </c>
      <c r="E34" s="243">
        <v>30</v>
      </c>
      <c r="F34" s="125">
        <v>28</v>
      </c>
      <c r="G34" s="125">
        <v>28</v>
      </c>
      <c r="H34" s="117">
        <f>AVERAGE(C34:G34)</f>
        <v>28.8</v>
      </c>
    </row>
    <row r="35" spans="1:8" ht="15" x14ac:dyDescent="0.25">
      <c r="A35" s="10" t="s">
        <v>225</v>
      </c>
      <c r="B35" s="116">
        <v>25</v>
      </c>
      <c r="C35" s="125">
        <v>20</v>
      </c>
      <c r="D35" s="125">
        <v>20</v>
      </c>
      <c r="E35" s="243">
        <v>20</v>
      </c>
      <c r="F35" s="125">
        <v>20</v>
      </c>
      <c r="G35" s="125">
        <v>25</v>
      </c>
      <c r="H35" s="117">
        <f>AVERAGE(C35:G35)</f>
        <v>21</v>
      </c>
    </row>
    <row r="36" spans="1:8" ht="15" x14ac:dyDescent="0.25">
      <c r="A36" s="10" t="s">
        <v>226</v>
      </c>
      <c r="B36" s="116">
        <v>25</v>
      </c>
      <c r="C36" s="138">
        <v>20</v>
      </c>
      <c r="D36" s="138">
        <v>20</v>
      </c>
      <c r="E36" s="244">
        <v>15</v>
      </c>
      <c r="F36" s="138">
        <v>15</v>
      </c>
      <c r="G36" s="138">
        <v>25</v>
      </c>
      <c r="H36" s="139">
        <f>AVERAGE(C36:G36)</f>
        <v>19</v>
      </c>
    </row>
    <row r="37" spans="1:8" ht="15.75" thickBot="1" x14ac:dyDescent="0.3">
      <c r="A37" s="10" t="s">
        <v>181</v>
      </c>
      <c r="B37" s="116">
        <v>20</v>
      </c>
      <c r="C37" s="130">
        <v>20</v>
      </c>
      <c r="D37" s="130">
        <v>20</v>
      </c>
      <c r="E37" s="130">
        <v>20</v>
      </c>
      <c r="F37" s="130">
        <v>20</v>
      </c>
      <c r="G37" s="130">
        <v>20</v>
      </c>
      <c r="H37" s="131">
        <f>AVERAGE(C37:G37)</f>
        <v>20</v>
      </c>
    </row>
    <row r="38" spans="1:8" ht="15.75" thickBot="1" x14ac:dyDescent="0.3">
      <c r="A38" s="13" t="s">
        <v>0</v>
      </c>
      <c r="B38" s="105">
        <f>SUM(B34:B37)</f>
        <v>100</v>
      </c>
      <c r="C38" s="119">
        <f>SUM(C34:C37)/100</f>
        <v>0.88</v>
      </c>
      <c r="D38" s="119">
        <f>SUM(D34:D37)/100</f>
        <v>0.9</v>
      </c>
      <c r="E38" s="119">
        <f>SUM(E34:E37)/100</f>
        <v>0.85</v>
      </c>
      <c r="F38" s="119">
        <f>SUM(F34:F37)/100</f>
        <v>0.83</v>
      </c>
      <c r="G38" s="150">
        <f>SUM(G34:G37)/100</f>
        <v>0.98</v>
      </c>
      <c r="H38" s="132">
        <f t="shared" ref="C38:H38" si="3">SUM(H34:H37)/100</f>
        <v>0.88800000000000001</v>
      </c>
    </row>
    <row r="39" spans="1:8" ht="30.75" thickBot="1" x14ac:dyDescent="0.3">
      <c r="A39" s="94"/>
      <c r="B39" s="134" t="s">
        <v>19</v>
      </c>
      <c r="C39" s="134" t="s">
        <v>182</v>
      </c>
      <c r="D39" s="134" t="s">
        <v>183</v>
      </c>
      <c r="E39" s="134" t="s">
        <v>184</v>
      </c>
      <c r="F39" s="134" t="s">
        <v>189</v>
      </c>
      <c r="G39" s="134" t="s">
        <v>193</v>
      </c>
      <c r="H39" s="129"/>
    </row>
    <row r="40" spans="1:8" ht="15" x14ac:dyDescent="0.25">
      <c r="A40" s="6" t="s">
        <v>197</v>
      </c>
      <c r="B40" s="121"/>
      <c r="C40" s="137" t="s">
        <v>190</v>
      </c>
      <c r="D40" s="137" t="s">
        <v>191</v>
      </c>
      <c r="E40" s="137" t="s">
        <v>194</v>
      </c>
      <c r="F40" s="137" t="s">
        <v>218</v>
      </c>
      <c r="G40" s="137" t="s">
        <v>219</v>
      </c>
      <c r="H40" s="128"/>
    </row>
    <row r="41" spans="1:8" ht="15" x14ac:dyDescent="0.25">
      <c r="A41" s="106" t="s">
        <v>192</v>
      </c>
      <c r="B41" s="116">
        <v>30</v>
      </c>
      <c r="C41" s="125">
        <v>30</v>
      </c>
      <c r="D41" s="158">
        <v>30</v>
      </c>
      <c r="E41" s="140">
        <v>30</v>
      </c>
      <c r="F41" s="125">
        <v>30</v>
      </c>
      <c r="G41" s="125">
        <v>30</v>
      </c>
      <c r="H41" s="117">
        <f>AVERAGE(C41:G41)</f>
        <v>30</v>
      </c>
    </row>
    <row r="42" spans="1:8" ht="15" x14ac:dyDescent="0.25">
      <c r="A42" s="10" t="s">
        <v>225</v>
      </c>
      <c r="B42" s="116">
        <v>25</v>
      </c>
      <c r="C42" s="125">
        <v>25</v>
      </c>
      <c r="D42" s="125">
        <v>25</v>
      </c>
      <c r="E42" s="140">
        <v>20</v>
      </c>
      <c r="F42" s="125">
        <v>20</v>
      </c>
      <c r="G42" s="125">
        <v>25</v>
      </c>
      <c r="H42" s="117">
        <f>AVERAGE(C42:G42)</f>
        <v>23</v>
      </c>
    </row>
    <row r="43" spans="1:8" ht="15" x14ac:dyDescent="0.25">
      <c r="A43" s="10" t="s">
        <v>226</v>
      </c>
      <c r="B43" s="116">
        <v>25</v>
      </c>
      <c r="C43" s="138">
        <v>25</v>
      </c>
      <c r="D43" s="138">
        <v>25</v>
      </c>
      <c r="E43" s="236">
        <v>25</v>
      </c>
      <c r="F43" s="138">
        <v>15</v>
      </c>
      <c r="G43" s="138">
        <v>25</v>
      </c>
      <c r="H43" s="139">
        <f>AVERAGE(C43:G43)</f>
        <v>23</v>
      </c>
    </row>
    <row r="44" spans="1:8" ht="15.75" thickBot="1" x14ac:dyDescent="0.3">
      <c r="A44" s="10" t="s">
        <v>181</v>
      </c>
      <c r="B44" s="116">
        <v>20</v>
      </c>
      <c r="C44" s="130">
        <v>8.33</v>
      </c>
      <c r="D44" s="130">
        <v>8.33</v>
      </c>
      <c r="E44" s="130">
        <v>8.33</v>
      </c>
      <c r="F44" s="130">
        <v>8.33</v>
      </c>
      <c r="G44" s="130">
        <v>8.33</v>
      </c>
      <c r="H44" s="131">
        <f>AVERAGE(C44:G44)</f>
        <v>8.33</v>
      </c>
    </row>
    <row r="45" spans="1:8" ht="15.75" thickBot="1" x14ac:dyDescent="0.3">
      <c r="A45" s="13" t="s">
        <v>0</v>
      </c>
      <c r="B45" s="105">
        <f>SUM(B41:B44)</f>
        <v>100</v>
      </c>
      <c r="C45" s="119">
        <f>SUM(C41:C44)/100</f>
        <v>0.88329999999999997</v>
      </c>
      <c r="D45" s="119">
        <f>SUM(D41:D44)/100</f>
        <v>0.88329999999999997</v>
      </c>
      <c r="E45" s="245">
        <f>SUM(E41:E44)/100</f>
        <v>0.83329999999999993</v>
      </c>
      <c r="F45" s="119">
        <f>SUM(F41:F44)/100</f>
        <v>0.73329999999999995</v>
      </c>
      <c r="G45" s="150">
        <f>SUM(G41:G44)/100</f>
        <v>0.88329999999999997</v>
      </c>
      <c r="H45" s="132">
        <f t="shared" ref="C45:H45" si="4">SUM(H41:H44)/100</f>
        <v>0.84329999999999994</v>
      </c>
    </row>
    <row r="46" spans="1:8" ht="30.75" thickBot="1" x14ac:dyDescent="0.3">
      <c r="A46" s="94"/>
      <c r="B46" s="134" t="s">
        <v>19</v>
      </c>
      <c r="C46" s="134" t="s">
        <v>182</v>
      </c>
      <c r="D46" s="134" t="s">
        <v>183</v>
      </c>
      <c r="E46" s="134" t="s">
        <v>184</v>
      </c>
      <c r="F46" s="134" t="s">
        <v>189</v>
      </c>
      <c r="G46" s="134" t="s">
        <v>193</v>
      </c>
      <c r="H46" s="129"/>
    </row>
    <row r="47" spans="1:8" ht="15" x14ac:dyDescent="0.25">
      <c r="A47" s="6" t="s">
        <v>216</v>
      </c>
      <c r="B47" s="121"/>
      <c r="C47" s="137" t="s">
        <v>190</v>
      </c>
      <c r="D47" s="137" t="s">
        <v>191</v>
      </c>
      <c r="E47" s="137" t="s">
        <v>194</v>
      </c>
      <c r="F47" s="137" t="s">
        <v>218</v>
      </c>
      <c r="G47" s="137" t="s">
        <v>219</v>
      </c>
      <c r="H47" s="128"/>
    </row>
    <row r="48" spans="1:8" ht="15" x14ac:dyDescent="0.25">
      <c r="A48" s="106" t="s">
        <v>192</v>
      </c>
      <c r="B48" s="116">
        <v>30</v>
      </c>
      <c r="C48" s="125">
        <v>30</v>
      </c>
      <c r="D48" s="125">
        <v>30</v>
      </c>
      <c r="E48" s="125">
        <v>30</v>
      </c>
      <c r="F48" s="125">
        <v>30</v>
      </c>
      <c r="G48" s="125">
        <v>30</v>
      </c>
      <c r="H48" s="117">
        <f>AVERAGE(C48:G48)</f>
        <v>30</v>
      </c>
    </row>
    <row r="49" spans="1:8" ht="15" x14ac:dyDescent="0.25">
      <c r="A49" s="10" t="s">
        <v>225</v>
      </c>
      <c r="B49" s="116">
        <v>25</v>
      </c>
      <c r="C49" s="125">
        <v>25</v>
      </c>
      <c r="D49" s="125">
        <v>25</v>
      </c>
      <c r="E49" s="125">
        <v>20</v>
      </c>
      <c r="F49" s="125">
        <v>20</v>
      </c>
      <c r="G49" s="125">
        <v>25</v>
      </c>
      <c r="H49" s="117">
        <f>AVERAGE(C49:G49)</f>
        <v>23</v>
      </c>
    </row>
    <row r="50" spans="1:8" ht="15" x14ac:dyDescent="0.25">
      <c r="A50" s="10" t="s">
        <v>226</v>
      </c>
      <c r="B50" s="116">
        <v>25</v>
      </c>
      <c r="C50" s="138">
        <v>20</v>
      </c>
      <c r="D50" s="138">
        <v>20</v>
      </c>
      <c r="E50" s="138">
        <v>15</v>
      </c>
      <c r="F50" s="138">
        <v>15</v>
      </c>
      <c r="G50" s="138">
        <v>25</v>
      </c>
      <c r="H50" s="139">
        <f>AVERAGE(C50:G50)</f>
        <v>19</v>
      </c>
    </row>
    <row r="51" spans="1:8" ht="15.75" thickBot="1" x14ac:dyDescent="0.3">
      <c r="A51" s="10" t="s">
        <v>181</v>
      </c>
      <c r="B51" s="116">
        <v>20</v>
      </c>
      <c r="C51" s="130">
        <v>8.33</v>
      </c>
      <c r="D51" s="130">
        <v>8.33</v>
      </c>
      <c r="E51" s="130">
        <v>8.33</v>
      </c>
      <c r="F51" s="130">
        <v>8.33</v>
      </c>
      <c r="G51" s="130">
        <v>8.33</v>
      </c>
      <c r="H51" s="131">
        <f>AVERAGE(C51:G51)</f>
        <v>8.33</v>
      </c>
    </row>
    <row r="52" spans="1:8" ht="15.75" thickBot="1" x14ac:dyDescent="0.3">
      <c r="A52" s="13" t="s">
        <v>0</v>
      </c>
      <c r="B52" s="105">
        <f>SUM(B48:B51)</f>
        <v>100</v>
      </c>
      <c r="C52" s="119">
        <f>SUM(C48:C51)/100</f>
        <v>0.83329999999999993</v>
      </c>
      <c r="D52" s="119">
        <f>SUM(D48:D51)/100</f>
        <v>0.83329999999999993</v>
      </c>
      <c r="E52" s="119">
        <f>SUM(E48:E51)/100</f>
        <v>0.73329999999999995</v>
      </c>
      <c r="F52" s="119">
        <f>SUM(F48:F51)/100</f>
        <v>0.73329999999999995</v>
      </c>
      <c r="G52" s="150">
        <f>SUM(G48:G51)/100</f>
        <v>0.88329999999999997</v>
      </c>
      <c r="H52" s="132">
        <f t="shared" ref="C52:H52" si="5">SUM(H48:H51)/100</f>
        <v>0.80330000000000001</v>
      </c>
    </row>
    <row r="53" spans="1:8" ht="30.75" thickBot="1" x14ac:dyDescent="0.3">
      <c r="A53" s="94"/>
      <c r="B53" s="134" t="s">
        <v>19</v>
      </c>
      <c r="C53" s="134" t="s">
        <v>182</v>
      </c>
      <c r="D53" s="134" t="s">
        <v>183</v>
      </c>
      <c r="E53" s="134" t="s">
        <v>184</v>
      </c>
      <c r="F53" s="134" t="s">
        <v>189</v>
      </c>
      <c r="G53" s="134" t="s">
        <v>193</v>
      </c>
      <c r="H53" s="129"/>
    </row>
    <row r="54" spans="1:8" ht="15" x14ac:dyDescent="0.25">
      <c r="A54" s="6" t="s">
        <v>224</v>
      </c>
      <c r="B54" s="121"/>
      <c r="C54" s="137" t="s">
        <v>190</v>
      </c>
      <c r="D54" s="137" t="s">
        <v>191</v>
      </c>
      <c r="E54" s="137" t="s">
        <v>194</v>
      </c>
      <c r="F54" s="137" t="s">
        <v>218</v>
      </c>
      <c r="G54" s="137" t="s">
        <v>219</v>
      </c>
      <c r="H54" s="128"/>
    </row>
    <row r="55" spans="1:8" ht="15" x14ac:dyDescent="0.25">
      <c r="A55" s="106" t="s">
        <v>192</v>
      </c>
      <c r="B55" s="116">
        <v>30</v>
      </c>
      <c r="C55" s="121">
        <v>25</v>
      </c>
      <c r="D55" s="121">
        <v>25</v>
      </c>
      <c r="E55" s="125">
        <v>30</v>
      </c>
      <c r="F55" s="125">
        <v>20</v>
      </c>
      <c r="G55" s="125">
        <v>20</v>
      </c>
      <c r="H55" s="117">
        <f>AVERAGE(C55:G55)</f>
        <v>24</v>
      </c>
    </row>
    <row r="56" spans="1:8" ht="15" x14ac:dyDescent="0.25">
      <c r="A56" s="10" t="s">
        <v>225</v>
      </c>
      <c r="B56" s="116">
        <v>25</v>
      </c>
      <c r="C56" s="125">
        <v>20</v>
      </c>
      <c r="D56" s="125">
        <v>23</v>
      </c>
      <c r="E56" s="125">
        <v>20</v>
      </c>
      <c r="F56" s="125">
        <v>15</v>
      </c>
      <c r="G56" s="125">
        <v>15</v>
      </c>
      <c r="H56" s="117">
        <f>AVERAGE(C56:G56)</f>
        <v>18.600000000000001</v>
      </c>
    </row>
    <row r="57" spans="1:8" ht="15" x14ac:dyDescent="0.25">
      <c r="A57" s="10" t="s">
        <v>226</v>
      </c>
      <c r="B57" s="116">
        <v>25</v>
      </c>
      <c r="C57" s="237">
        <v>18</v>
      </c>
      <c r="D57" s="125">
        <v>15</v>
      </c>
      <c r="E57" s="138">
        <v>20</v>
      </c>
      <c r="F57" s="138">
        <v>15</v>
      </c>
      <c r="G57" s="138">
        <v>15</v>
      </c>
      <c r="H57" s="139">
        <f>AVERAGE(C57:G57)</f>
        <v>16.600000000000001</v>
      </c>
    </row>
    <row r="58" spans="1:8" ht="15.75" thickBot="1" x14ac:dyDescent="0.3">
      <c r="A58" s="10" t="s">
        <v>181</v>
      </c>
      <c r="B58" s="116">
        <v>20</v>
      </c>
      <c r="C58" s="125">
        <v>15.15</v>
      </c>
      <c r="D58" s="125">
        <v>15.15</v>
      </c>
      <c r="E58" s="125">
        <v>15.15</v>
      </c>
      <c r="F58" s="125">
        <v>15.15</v>
      </c>
      <c r="G58" s="125">
        <v>15.15</v>
      </c>
      <c r="H58" s="131">
        <f>AVERAGE(C58:G58)</f>
        <v>15.15</v>
      </c>
    </row>
    <row r="59" spans="1:8" ht="15.75" thickBot="1" x14ac:dyDescent="0.3">
      <c r="A59" s="13" t="s">
        <v>0</v>
      </c>
      <c r="B59" s="105">
        <f>SUM(B55:B58)</f>
        <v>100</v>
      </c>
      <c r="C59" s="119">
        <f>SUM(C55:C58)/100</f>
        <v>0.78150000000000008</v>
      </c>
      <c r="D59" s="119">
        <f>SUM(D55:D58)/100</f>
        <v>0.78150000000000008</v>
      </c>
      <c r="E59" s="119">
        <f>SUM(E55:E58)/100</f>
        <v>0.85150000000000003</v>
      </c>
      <c r="F59" s="119">
        <f>SUM(F55:F58)/100</f>
        <v>0.65150000000000008</v>
      </c>
      <c r="G59" s="150">
        <f>SUM(G55:G58)/100</f>
        <v>0.65150000000000008</v>
      </c>
      <c r="H59" s="132">
        <f t="shared" ref="C59:H59" si="6">SUM(H55:H58)/100</f>
        <v>0.74350000000000005</v>
      </c>
    </row>
    <row r="60" spans="1:8" ht="30.75" thickBot="1" x14ac:dyDescent="0.3">
      <c r="A60" s="94"/>
      <c r="B60" s="134" t="s">
        <v>19</v>
      </c>
      <c r="C60" s="134" t="s">
        <v>182</v>
      </c>
      <c r="D60" s="134" t="s">
        <v>183</v>
      </c>
      <c r="E60" s="134" t="s">
        <v>184</v>
      </c>
      <c r="F60" s="134" t="s">
        <v>189</v>
      </c>
      <c r="G60" s="134" t="s">
        <v>193</v>
      </c>
      <c r="H60" s="129"/>
    </row>
    <row r="61" spans="1:8" ht="15" x14ac:dyDescent="0.25">
      <c r="A61" s="6"/>
      <c r="B61" s="121"/>
      <c r="C61" s="137"/>
      <c r="D61" s="137"/>
      <c r="E61" s="137"/>
      <c r="F61" s="137"/>
      <c r="G61" s="137"/>
      <c r="H61" s="128"/>
    </row>
    <row r="62" spans="1:8" ht="15" x14ac:dyDescent="0.25">
      <c r="A62" s="106"/>
      <c r="B62" s="116"/>
      <c r="C62" s="125"/>
      <c r="D62" s="125"/>
      <c r="E62" s="125"/>
      <c r="F62" s="125"/>
      <c r="G62" s="125"/>
      <c r="H62" s="117"/>
    </row>
    <row r="63" spans="1:8" ht="15" x14ac:dyDescent="0.25">
      <c r="A63" s="10"/>
      <c r="B63" s="116"/>
      <c r="C63" s="125"/>
      <c r="D63" s="125"/>
      <c r="E63" s="125"/>
      <c r="F63" s="125"/>
      <c r="G63" s="125"/>
      <c r="H63" s="117"/>
    </row>
    <row r="64" spans="1:8" ht="15" x14ac:dyDescent="0.25">
      <c r="A64" s="10"/>
      <c r="B64" s="116"/>
      <c r="C64" s="138"/>
      <c r="D64" s="138"/>
      <c r="E64" s="138"/>
      <c r="F64" s="138"/>
      <c r="G64" s="138"/>
      <c r="H64" s="139"/>
    </row>
    <row r="65" spans="1:8" ht="15.75" thickBot="1" x14ac:dyDescent="0.3">
      <c r="A65" s="10"/>
      <c r="B65" s="116"/>
      <c r="C65" s="130"/>
      <c r="D65" s="130"/>
      <c r="E65" s="130"/>
      <c r="F65" s="130"/>
      <c r="G65" s="130"/>
      <c r="H65" s="131"/>
    </row>
    <row r="66" spans="1:8" ht="15.75" thickBot="1" x14ac:dyDescent="0.3">
      <c r="A66" s="13" t="s">
        <v>0</v>
      </c>
      <c r="B66" s="105"/>
      <c r="C66" s="119"/>
      <c r="D66" s="119"/>
      <c r="E66" s="119"/>
      <c r="F66" s="119"/>
      <c r="G66" s="150"/>
      <c r="H66" s="132"/>
    </row>
    <row r="67" spans="1:8" ht="30.75" thickBot="1" x14ac:dyDescent="0.3">
      <c r="A67" s="94"/>
      <c r="B67" s="134" t="s">
        <v>19</v>
      </c>
      <c r="C67" s="134" t="s">
        <v>182</v>
      </c>
      <c r="D67" s="134" t="s">
        <v>183</v>
      </c>
      <c r="E67" s="134" t="s">
        <v>184</v>
      </c>
      <c r="F67" s="134" t="s">
        <v>189</v>
      </c>
      <c r="G67" s="134" t="s">
        <v>193</v>
      </c>
      <c r="H67" s="129"/>
    </row>
    <row r="68" spans="1:8" ht="15" x14ac:dyDescent="0.25">
      <c r="A68" s="6"/>
      <c r="B68" s="121"/>
      <c r="C68" s="137"/>
      <c r="D68" s="137"/>
      <c r="E68" s="137"/>
      <c r="F68" s="137"/>
      <c r="G68" s="137"/>
      <c r="H68" s="128"/>
    </row>
    <row r="69" spans="1:8" ht="15" x14ac:dyDescent="0.25">
      <c r="A69" s="106"/>
      <c r="B69" s="116"/>
      <c r="C69" s="125"/>
      <c r="D69" s="125"/>
      <c r="E69" s="125"/>
      <c r="F69" s="125"/>
      <c r="G69" s="125"/>
      <c r="H69" s="117"/>
    </row>
    <row r="70" spans="1:8" ht="15" x14ac:dyDescent="0.25">
      <c r="A70" s="10"/>
      <c r="B70" s="116"/>
      <c r="C70" s="125"/>
      <c r="D70" s="125"/>
      <c r="E70" s="125"/>
      <c r="F70" s="125"/>
      <c r="G70" s="125"/>
      <c r="H70" s="117"/>
    </row>
    <row r="71" spans="1:8" ht="15" x14ac:dyDescent="0.25">
      <c r="A71" s="10"/>
      <c r="B71" s="116"/>
      <c r="C71" s="138"/>
      <c r="D71" s="138"/>
      <c r="E71" s="138"/>
      <c r="F71" s="138"/>
      <c r="G71" s="138"/>
      <c r="H71" s="139"/>
    </row>
    <row r="72" spans="1:8" ht="15.75" thickBot="1" x14ac:dyDescent="0.3">
      <c r="A72" s="10"/>
      <c r="B72" s="116"/>
      <c r="C72" s="130"/>
      <c r="D72" s="130"/>
      <c r="E72" s="130"/>
      <c r="F72" s="130"/>
      <c r="G72" s="130"/>
      <c r="H72" s="131"/>
    </row>
    <row r="73" spans="1:8" ht="15.75" thickBot="1" x14ac:dyDescent="0.3">
      <c r="A73" s="13" t="s">
        <v>0</v>
      </c>
      <c r="B73" s="105"/>
      <c r="C73" s="119"/>
      <c r="D73" s="119"/>
      <c r="E73" s="119"/>
      <c r="F73" s="119"/>
      <c r="G73" s="150"/>
      <c r="H73" s="132"/>
    </row>
    <row r="74" spans="1:8" ht="15" x14ac:dyDescent="0.25">
      <c r="A74" s="94"/>
      <c r="B74" s="122"/>
      <c r="C74" s="123"/>
      <c r="D74" s="123"/>
      <c r="E74" s="123"/>
      <c r="F74" s="123"/>
      <c r="G74" s="123"/>
      <c r="H74" s="129"/>
    </row>
    <row r="75" spans="1:8" ht="15" x14ac:dyDescent="0.25">
      <c r="A75" s="6"/>
      <c r="B75" s="121"/>
      <c r="C75" s="137"/>
      <c r="D75" s="137"/>
      <c r="E75" s="137"/>
      <c r="F75" s="137"/>
      <c r="G75" s="137"/>
      <c r="H75" s="128"/>
    </row>
    <row r="76" spans="1:8" ht="15" x14ac:dyDescent="0.25">
      <c r="A76" s="106"/>
      <c r="B76" s="116"/>
      <c r="C76" s="125"/>
      <c r="D76" s="125"/>
      <c r="E76" s="125"/>
      <c r="F76" s="125"/>
      <c r="G76" s="125"/>
      <c r="H76" s="117"/>
    </row>
    <row r="77" spans="1:8" ht="15" x14ac:dyDescent="0.25">
      <c r="A77" s="10"/>
      <c r="B77" s="116"/>
      <c r="C77" s="125"/>
      <c r="D77" s="125"/>
      <c r="E77" s="125"/>
      <c r="F77" s="125"/>
      <c r="G77" s="125"/>
      <c r="H77" s="117"/>
    </row>
    <row r="78" spans="1:8" ht="15" x14ac:dyDescent="0.25">
      <c r="A78" s="10"/>
      <c r="B78" s="116"/>
      <c r="C78" s="138"/>
      <c r="D78" s="138"/>
      <c r="E78" s="138"/>
      <c r="F78" s="138"/>
      <c r="G78" s="138"/>
      <c r="H78" s="139"/>
    </row>
    <row r="79" spans="1:8" ht="15.75" thickBot="1" x14ac:dyDescent="0.3">
      <c r="A79" s="10"/>
      <c r="B79" s="116"/>
      <c r="C79" s="130"/>
      <c r="D79" s="130"/>
      <c r="E79" s="130"/>
      <c r="F79" s="130"/>
      <c r="G79" s="130"/>
      <c r="H79" s="131"/>
    </row>
    <row r="80" spans="1:8" ht="15.75" thickBot="1" x14ac:dyDescent="0.3">
      <c r="A80" s="13" t="s">
        <v>0</v>
      </c>
      <c r="B80" s="105"/>
      <c r="C80" s="119"/>
      <c r="D80" s="119"/>
      <c r="E80" s="119"/>
      <c r="F80" s="119"/>
      <c r="G80" s="233"/>
      <c r="H80" s="132"/>
    </row>
  </sheetData>
  <mergeCells count="1">
    <mergeCell ref="A1:H2"/>
  </mergeCells>
  <pageMargins left="0.94" right="0.81" top="0.75" bottom="0.75" header="0.3" footer="0.3"/>
  <pageSetup scale="93" fitToHeight="0" orientation="landscape" r:id="rId1"/>
  <headerFooter>
    <oddHeader>&amp;C&amp;F</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24"/>
  <sheetViews>
    <sheetView showGridLines="0" zoomScaleNormal="100" workbookViewId="0">
      <selection activeCell="C13" sqref="C13"/>
    </sheetView>
  </sheetViews>
  <sheetFormatPr defaultRowHeight="14.25" x14ac:dyDescent="0.2"/>
  <cols>
    <col min="1" max="1" width="69.140625" style="9" customWidth="1"/>
    <col min="2" max="2" width="14.85546875" style="9" customWidth="1"/>
    <col min="3" max="3" width="11.42578125" style="9" customWidth="1"/>
    <col min="4" max="4" width="10.5703125" style="9" customWidth="1"/>
    <col min="5" max="5" width="11.5703125" style="9" customWidth="1"/>
    <col min="6" max="6" width="11.28515625" style="9" customWidth="1"/>
    <col min="7" max="7" width="9.140625" style="9" customWidth="1"/>
    <col min="8" max="252" width="9.140625" style="9"/>
    <col min="253" max="253" width="63" style="9" bestFit="1" customWidth="1"/>
    <col min="254" max="254" width="12.42578125" style="9" customWidth="1"/>
    <col min="255" max="255" width="12.5703125" style="9" customWidth="1"/>
    <col min="256" max="256" width="11" style="9" customWidth="1"/>
    <col min="257" max="257" width="11.140625" style="9" customWidth="1"/>
    <col min="258" max="258" width="11.5703125" style="9" customWidth="1"/>
    <col min="259" max="259" width="11.85546875" style="9" customWidth="1"/>
    <col min="260" max="260" width="11.42578125" style="9" bestFit="1" customWidth="1"/>
    <col min="261" max="508" width="9.140625" style="9"/>
    <col min="509" max="509" width="63" style="9" bestFit="1" customWidth="1"/>
    <col min="510" max="510" width="12.42578125" style="9" customWidth="1"/>
    <col min="511" max="511" width="12.5703125" style="9" customWidth="1"/>
    <col min="512" max="512" width="11" style="9" customWidth="1"/>
    <col min="513" max="513" width="11.140625" style="9" customWidth="1"/>
    <col min="514" max="514" width="11.5703125" style="9" customWidth="1"/>
    <col min="515" max="515" width="11.85546875" style="9" customWidth="1"/>
    <col min="516" max="516" width="11.42578125" style="9" bestFit="1" customWidth="1"/>
    <col min="517" max="764" width="9.140625" style="9"/>
    <col min="765" max="765" width="63" style="9" bestFit="1" customWidth="1"/>
    <col min="766" max="766" width="12.42578125" style="9" customWidth="1"/>
    <col min="767" max="767" width="12.5703125" style="9" customWidth="1"/>
    <col min="768" max="768" width="11" style="9" customWidth="1"/>
    <col min="769" max="769" width="11.140625" style="9" customWidth="1"/>
    <col min="770" max="770" width="11.5703125" style="9" customWidth="1"/>
    <col min="771" max="771" width="11.85546875" style="9" customWidth="1"/>
    <col min="772" max="772" width="11.42578125" style="9" bestFit="1" customWidth="1"/>
    <col min="773" max="1020" width="9.140625" style="9"/>
    <col min="1021" max="1021" width="63" style="9" bestFit="1" customWidth="1"/>
    <col min="1022" max="1022" width="12.42578125" style="9" customWidth="1"/>
    <col min="1023" max="1023" width="12.5703125" style="9" customWidth="1"/>
    <col min="1024" max="1024" width="11" style="9" customWidth="1"/>
    <col min="1025" max="1025" width="11.140625" style="9" customWidth="1"/>
    <col min="1026" max="1026" width="11.5703125" style="9" customWidth="1"/>
    <col min="1027" max="1027" width="11.85546875" style="9" customWidth="1"/>
    <col min="1028" max="1028" width="11.42578125" style="9" bestFit="1" customWidth="1"/>
    <col min="1029" max="1276" width="9.140625" style="9"/>
    <col min="1277" max="1277" width="63" style="9" bestFit="1" customWidth="1"/>
    <col min="1278" max="1278" width="12.42578125" style="9" customWidth="1"/>
    <col min="1279" max="1279" width="12.5703125" style="9" customWidth="1"/>
    <col min="1280" max="1280" width="11" style="9" customWidth="1"/>
    <col min="1281" max="1281" width="11.140625" style="9" customWidth="1"/>
    <col min="1282" max="1282" width="11.5703125" style="9" customWidth="1"/>
    <col min="1283" max="1283" width="11.85546875" style="9" customWidth="1"/>
    <col min="1284" max="1284" width="11.42578125" style="9" bestFit="1" customWidth="1"/>
    <col min="1285" max="1532" width="9.140625" style="9"/>
    <col min="1533" max="1533" width="63" style="9" bestFit="1" customWidth="1"/>
    <col min="1534" max="1534" width="12.42578125" style="9" customWidth="1"/>
    <col min="1535" max="1535" width="12.5703125" style="9" customWidth="1"/>
    <col min="1536" max="1536" width="11" style="9" customWidth="1"/>
    <col min="1537" max="1537" width="11.140625" style="9" customWidth="1"/>
    <col min="1538" max="1538" width="11.5703125" style="9" customWidth="1"/>
    <col min="1539" max="1539" width="11.85546875" style="9" customWidth="1"/>
    <col min="1540" max="1540" width="11.42578125" style="9" bestFit="1" customWidth="1"/>
    <col min="1541" max="1788" width="9.140625" style="9"/>
    <col min="1789" max="1789" width="63" style="9" bestFit="1" customWidth="1"/>
    <col min="1790" max="1790" width="12.42578125" style="9" customWidth="1"/>
    <col min="1791" max="1791" width="12.5703125" style="9" customWidth="1"/>
    <col min="1792" max="1792" width="11" style="9" customWidth="1"/>
    <col min="1793" max="1793" width="11.140625" style="9" customWidth="1"/>
    <col min="1794" max="1794" width="11.5703125" style="9" customWidth="1"/>
    <col min="1795" max="1795" width="11.85546875" style="9" customWidth="1"/>
    <col min="1796" max="1796" width="11.42578125" style="9" bestFit="1" customWidth="1"/>
    <col min="1797" max="2044" width="9.140625" style="9"/>
    <col min="2045" max="2045" width="63" style="9" bestFit="1" customWidth="1"/>
    <col min="2046" max="2046" width="12.42578125" style="9" customWidth="1"/>
    <col min="2047" max="2047" width="12.5703125" style="9" customWidth="1"/>
    <col min="2048" max="2048" width="11" style="9" customWidth="1"/>
    <col min="2049" max="2049" width="11.140625" style="9" customWidth="1"/>
    <col min="2050" max="2050" width="11.5703125" style="9" customWidth="1"/>
    <col min="2051" max="2051" width="11.85546875" style="9" customWidth="1"/>
    <col min="2052" max="2052" width="11.42578125" style="9" bestFit="1" customWidth="1"/>
    <col min="2053" max="2300" width="9.140625" style="9"/>
    <col min="2301" max="2301" width="63" style="9" bestFit="1" customWidth="1"/>
    <col min="2302" max="2302" width="12.42578125" style="9" customWidth="1"/>
    <col min="2303" max="2303" width="12.5703125" style="9" customWidth="1"/>
    <col min="2304" max="2304" width="11" style="9" customWidth="1"/>
    <col min="2305" max="2305" width="11.140625" style="9" customWidth="1"/>
    <col min="2306" max="2306" width="11.5703125" style="9" customWidth="1"/>
    <col min="2307" max="2307" width="11.85546875" style="9" customWidth="1"/>
    <col min="2308" max="2308" width="11.42578125" style="9" bestFit="1" customWidth="1"/>
    <col min="2309" max="2556" width="9.140625" style="9"/>
    <col min="2557" max="2557" width="63" style="9" bestFit="1" customWidth="1"/>
    <col min="2558" max="2558" width="12.42578125" style="9" customWidth="1"/>
    <col min="2559" max="2559" width="12.5703125" style="9" customWidth="1"/>
    <col min="2560" max="2560" width="11" style="9" customWidth="1"/>
    <col min="2561" max="2561" width="11.140625" style="9" customWidth="1"/>
    <col min="2562" max="2562" width="11.5703125" style="9" customWidth="1"/>
    <col min="2563" max="2563" width="11.85546875" style="9" customWidth="1"/>
    <col min="2564" max="2564" width="11.42578125" style="9" bestFit="1" customWidth="1"/>
    <col min="2565" max="2812" width="9.140625" style="9"/>
    <col min="2813" max="2813" width="63" style="9" bestFit="1" customWidth="1"/>
    <col min="2814" max="2814" width="12.42578125" style="9" customWidth="1"/>
    <col min="2815" max="2815" width="12.5703125" style="9" customWidth="1"/>
    <col min="2816" max="2816" width="11" style="9" customWidth="1"/>
    <col min="2817" max="2817" width="11.140625" style="9" customWidth="1"/>
    <col min="2818" max="2818" width="11.5703125" style="9" customWidth="1"/>
    <col min="2819" max="2819" width="11.85546875" style="9" customWidth="1"/>
    <col min="2820" max="2820" width="11.42578125" style="9" bestFit="1" customWidth="1"/>
    <col min="2821" max="3068" width="9.140625" style="9"/>
    <col min="3069" max="3069" width="63" style="9" bestFit="1" customWidth="1"/>
    <col min="3070" max="3070" width="12.42578125" style="9" customWidth="1"/>
    <col min="3071" max="3071" width="12.5703125" style="9" customWidth="1"/>
    <col min="3072" max="3072" width="11" style="9" customWidth="1"/>
    <col min="3073" max="3073" width="11.140625" style="9" customWidth="1"/>
    <col min="3074" max="3074" width="11.5703125" style="9" customWidth="1"/>
    <col min="3075" max="3075" width="11.85546875" style="9" customWidth="1"/>
    <col min="3076" max="3076" width="11.42578125" style="9" bestFit="1" customWidth="1"/>
    <col min="3077" max="3324" width="9.140625" style="9"/>
    <col min="3325" max="3325" width="63" style="9" bestFit="1" customWidth="1"/>
    <col min="3326" max="3326" width="12.42578125" style="9" customWidth="1"/>
    <col min="3327" max="3327" width="12.5703125" style="9" customWidth="1"/>
    <col min="3328" max="3328" width="11" style="9" customWidth="1"/>
    <col min="3329" max="3329" width="11.140625" style="9" customWidth="1"/>
    <col min="3330" max="3330" width="11.5703125" style="9" customWidth="1"/>
    <col min="3331" max="3331" width="11.85546875" style="9" customWidth="1"/>
    <col min="3332" max="3332" width="11.42578125" style="9" bestFit="1" customWidth="1"/>
    <col min="3333" max="3580" width="9.140625" style="9"/>
    <col min="3581" max="3581" width="63" style="9" bestFit="1" customWidth="1"/>
    <col min="3582" max="3582" width="12.42578125" style="9" customWidth="1"/>
    <col min="3583" max="3583" width="12.5703125" style="9" customWidth="1"/>
    <col min="3584" max="3584" width="11" style="9" customWidth="1"/>
    <col min="3585" max="3585" width="11.140625" style="9" customWidth="1"/>
    <col min="3586" max="3586" width="11.5703125" style="9" customWidth="1"/>
    <col min="3587" max="3587" width="11.85546875" style="9" customWidth="1"/>
    <col min="3588" max="3588" width="11.42578125" style="9" bestFit="1" customWidth="1"/>
    <col min="3589" max="3836" width="9.140625" style="9"/>
    <col min="3837" max="3837" width="63" style="9" bestFit="1" customWidth="1"/>
    <col min="3838" max="3838" width="12.42578125" style="9" customWidth="1"/>
    <col min="3839" max="3839" width="12.5703125" style="9" customWidth="1"/>
    <col min="3840" max="3840" width="11" style="9" customWidth="1"/>
    <col min="3841" max="3841" width="11.140625" style="9" customWidth="1"/>
    <col min="3842" max="3842" width="11.5703125" style="9" customWidth="1"/>
    <col min="3843" max="3843" width="11.85546875" style="9" customWidth="1"/>
    <col min="3844" max="3844" width="11.42578125" style="9" bestFit="1" customWidth="1"/>
    <col min="3845" max="4092" width="9.140625" style="9"/>
    <col min="4093" max="4093" width="63" style="9" bestFit="1" customWidth="1"/>
    <col min="4094" max="4094" width="12.42578125" style="9" customWidth="1"/>
    <col min="4095" max="4095" width="12.5703125" style="9" customWidth="1"/>
    <col min="4096" max="4096" width="11" style="9" customWidth="1"/>
    <col min="4097" max="4097" width="11.140625" style="9" customWidth="1"/>
    <col min="4098" max="4098" width="11.5703125" style="9" customWidth="1"/>
    <col min="4099" max="4099" width="11.85546875" style="9" customWidth="1"/>
    <col min="4100" max="4100" width="11.42578125" style="9" bestFit="1" customWidth="1"/>
    <col min="4101" max="4348" width="9.140625" style="9"/>
    <col min="4349" max="4349" width="63" style="9" bestFit="1" customWidth="1"/>
    <col min="4350" max="4350" width="12.42578125" style="9" customWidth="1"/>
    <col min="4351" max="4351" width="12.5703125" style="9" customWidth="1"/>
    <col min="4352" max="4352" width="11" style="9" customWidth="1"/>
    <col min="4353" max="4353" width="11.140625" style="9" customWidth="1"/>
    <col min="4354" max="4354" width="11.5703125" style="9" customWidth="1"/>
    <col min="4355" max="4355" width="11.85546875" style="9" customWidth="1"/>
    <col min="4356" max="4356" width="11.42578125" style="9" bestFit="1" customWidth="1"/>
    <col min="4357" max="4604" width="9.140625" style="9"/>
    <col min="4605" max="4605" width="63" style="9" bestFit="1" customWidth="1"/>
    <col min="4606" max="4606" width="12.42578125" style="9" customWidth="1"/>
    <col min="4607" max="4607" width="12.5703125" style="9" customWidth="1"/>
    <col min="4608" max="4608" width="11" style="9" customWidth="1"/>
    <col min="4609" max="4609" width="11.140625" style="9" customWidth="1"/>
    <col min="4610" max="4610" width="11.5703125" style="9" customWidth="1"/>
    <col min="4611" max="4611" width="11.85546875" style="9" customWidth="1"/>
    <col min="4612" max="4612" width="11.42578125" style="9" bestFit="1" customWidth="1"/>
    <col min="4613" max="4860" width="9.140625" style="9"/>
    <col min="4861" max="4861" width="63" style="9" bestFit="1" customWidth="1"/>
    <col min="4862" max="4862" width="12.42578125" style="9" customWidth="1"/>
    <col min="4863" max="4863" width="12.5703125" style="9" customWidth="1"/>
    <col min="4864" max="4864" width="11" style="9" customWidth="1"/>
    <col min="4865" max="4865" width="11.140625" style="9" customWidth="1"/>
    <col min="4866" max="4866" width="11.5703125" style="9" customWidth="1"/>
    <col min="4867" max="4867" width="11.85546875" style="9" customWidth="1"/>
    <col min="4868" max="4868" width="11.42578125" style="9" bestFit="1" customWidth="1"/>
    <col min="4869" max="5116" width="9.140625" style="9"/>
    <col min="5117" max="5117" width="63" style="9" bestFit="1" customWidth="1"/>
    <col min="5118" max="5118" width="12.42578125" style="9" customWidth="1"/>
    <col min="5119" max="5119" width="12.5703125" style="9" customWidth="1"/>
    <col min="5120" max="5120" width="11" style="9" customWidth="1"/>
    <col min="5121" max="5121" width="11.140625" style="9" customWidth="1"/>
    <col min="5122" max="5122" width="11.5703125" style="9" customWidth="1"/>
    <col min="5123" max="5123" width="11.85546875" style="9" customWidth="1"/>
    <col min="5124" max="5124" width="11.42578125" style="9" bestFit="1" customWidth="1"/>
    <col min="5125" max="5372" width="9.140625" style="9"/>
    <col min="5373" max="5373" width="63" style="9" bestFit="1" customWidth="1"/>
    <col min="5374" max="5374" width="12.42578125" style="9" customWidth="1"/>
    <col min="5375" max="5375" width="12.5703125" style="9" customWidth="1"/>
    <col min="5376" max="5376" width="11" style="9" customWidth="1"/>
    <col min="5377" max="5377" width="11.140625" style="9" customWidth="1"/>
    <col min="5378" max="5378" width="11.5703125" style="9" customWidth="1"/>
    <col min="5379" max="5379" width="11.85546875" style="9" customWidth="1"/>
    <col min="5380" max="5380" width="11.42578125" style="9" bestFit="1" customWidth="1"/>
    <col min="5381" max="5628" width="9.140625" style="9"/>
    <col min="5629" max="5629" width="63" style="9" bestFit="1" customWidth="1"/>
    <col min="5630" max="5630" width="12.42578125" style="9" customWidth="1"/>
    <col min="5631" max="5631" width="12.5703125" style="9" customWidth="1"/>
    <col min="5632" max="5632" width="11" style="9" customWidth="1"/>
    <col min="5633" max="5633" width="11.140625" style="9" customWidth="1"/>
    <col min="5634" max="5634" width="11.5703125" style="9" customWidth="1"/>
    <col min="5635" max="5635" width="11.85546875" style="9" customWidth="1"/>
    <col min="5636" max="5636" width="11.42578125" style="9" bestFit="1" customWidth="1"/>
    <col min="5637" max="5884" width="9.140625" style="9"/>
    <col min="5885" max="5885" width="63" style="9" bestFit="1" customWidth="1"/>
    <col min="5886" max="5886" width="12.42578125" style="9" customWidth="1"/>
    <col min="5887" max="5887" width="12.5703125" style="9" customWidth="1"/>
    <col min="5888" max="5888" width="11" style="9" customWidth="1"/>
    <col min="5889" max="5889" width="11.140625" style="9" customWidth="1"/>
    <col min="5890" max="5890" width="11.5703125" style="9" customWidth="1"/>
    <col min="5891" max="5891" width="11.85546875" style="9" customWidth="1"/>
    <col min="5892" max="5892" width="11.42578125" style="9" bestFit="1" customWidth="1"/>
    <col min="5893" max="6140" width="9.140625" style="9"/>
    <col min="6141" max="6141" width="63" style="9" bestFit="1" customWidth="1"/>
    <col min="6142" max="6142" width="12.42578125" style="9" customWidth="1"/>
    <col min="6143" max="6143" width="12.5703125" style="9" customWidth="1"/>
    <col min="6144" max="6144" width="11" style="9" customWidth="1"/>
    <col min="6145" max="6145" width="11.140625" style="9" customWidth="1"/>
    <col min="6146" max="6146" width="11.5703125" style="9" customWidth="1"/>
    <col min="6147" max="6147" width="11.85546875" style="9" customWidth="1"/>
    <col min="6148" max="6148" width="11.42578125" style="9" bestFit="1" customWidth="1"/>
    <col min="6149" max="6396" width="9.140625" style="9"/>
    <col min="6397" max="6397" width="63" style="9" bestFit="1" customWidth="1"/>
    <col min="6398" max="6398" width="12.42578125" style="9" customWidth="1"/>
    <col min="6399" max="6399" width="12.5703125" style="9" customWidth="1"/>
    <col min="6400" max="6400" width="11" style="9" customWidth="1"/>
    <col min="6401" max="6401" width="11.140625" style="9" customWidth="1"/>
    <col min="6402" max="6402" width="11.5703125" style="9" customWidth="1"/>
    <col min="6403" max="6403" width="11.85546875" style="9" customWidth="1"/>
    <col min="6404" max="6404" width="11.42578125" style="9" bestFit="1" customWidth="1"/>
    <col min="6405" max="6652" width="9.140625" style="9"/>
    <col min="6653" max="6653" width="63" style="9" bestFit="1" customWidth="1"/>
    <col min="6654" max="6654" width="12.42578125" style="9" customWidth="1"/>
    <col min="6655" max="6655" width="12.5703125" style="9" customWidth="1"/>
    <col min="6656" max="6656" width="11" style="9" customWidth="1"/>
    <col min="6657" max="6657" width="11.140625" style="9" customWidth="1"/>
    <col min="6658" max="6658" width="11.5703125" style="9" customWidth="1"/>
    <col min="6659" max="6659" width="11.85546875" style="9" customWidth="1"/>
    <col min="6660" max="6660" width="11.42578125" style="9" bestFit="1" customWidth="1"/>
    <col min="6661" max="6908" width="9.140625" style="9"/>
    <col min="6909" max="6909" width="63" style="9" bestFit="1" customWidth="1"/>
    <col min="6910" max="6910" width="12.42578125" style="9" customWidth="1"/>
    <col min="6911" max="6911" width="12.5703125" style="9" customWidth="1"/>
    <col min="6912" max="6912" width="11" style="9" customWidth="1"/>
    <col min="6913" max="6913" width="11.140625" style="9" customWidth="1"/>
    <col min="6914" max="6914" width="11.5703125" style="9" customWidth="1"/>
    <col min="6915" max="6915" width="11.85546875" style="9" customWidth="1"/>
    <col min="6916" max="6916" width="11.42578125" style="9" bestFit="1" customWidth="1"/>
    <col min="6917" max="7164" width="9.140625" style="9"/>
    <col min="7165" max="7165" width="63" style="9" bestFit="1" customWidth="1"/>
    <col min="7166" max="7166" width="12.42578125" style="9" customWidth="1"/>
    <col min="7167" max="7167" width="12.5703125" style="9" customWidth="1"/>
    <col min="7168" max="7168" width="11" style="9" customWidth="1"/>
    <col min="7169" max="7169" width="11.140625" style="9" customWidth="1"/>
    <col min="7170" max="7170" width="11.5703125" style="9" customWidth="1"/>
    <col min="7171" max="7171" width="11.85546875" style="9" customWidth="1"/>
    <col min="7172" max="7172" width="11.42578125" style="9" bestFit="1" customWidth="1"/>
    <col min="7173" max="7420" width="9.140625" style="9"/>
    <col min="7421" max="7421" width="63" style="9" bestFit="1" customWidth="1"/>
    <col min="7422" max="7422" width="12.42578125" style="9" customWidth="1"/>
    <col min="7423" max="7423" width="12.5703125" style="9" customWidth="1"/>
    <col min="7424" max="7424" width="11" style="9" customWidth="1"/>
    <col min="7425" max="7425" width="11.140625" style="9" customWidth="1"/>
    <col min="7426" max="7426" width="11.5703125" style="9" customWidth="1"/>
    <col min="7427" max="7427" width="11.85546875" style="9" customWidth="1"/>
    <col min="7428" max="7428" width="11.42578125" style="9" bestFit="1" customWidth="1"/>
    <col min="7429" max="7676" width="9.140625" style="9"/>
    <col min="7677" max="7677" width="63" style="9" bestFit="1" customWidth="1"/>
    <col min="7678" max="7678" width="12.42578125" style="9" customWidth="1"/>
    <col min="7679" max="7679" width="12.5703125" style="9" customWidth="1"/>
    <col min="7680" max="7680" width="11" style="9" customWidth="1"/>
    <col min="7681" max="7681" width="11.140625" style="9" customWidth="1"/>
    <col min="7682" max="7682" width="11.5703125" style="9" customWidth="1"/>
    <col min="7683" max="7683" width="11.85546875" style="9" customWidth="1"/>
    <col min="7684" max="7684" width="11.42578125" style="9" bestFit="1" customWidth="1"/>
    <col min="7685" max="7932" width="9.140625" style="9"/>
    <col min="7933" max="7933" width="63" style="9" bestFit="1" customWidth="1"/>
    <col min="7934" max="7934" width="12.42578125" style="9" customWidth="1"/>
    <col min="7935" max="7935" width="12.5703125" style="9" customWidth="1"/>
    <col min="7936" max="7936" width="11" style="9" customWidth="1"/>
    <col min="7937" max="7937" width="11.140625" style="9" customWidth="1"/>
    <col min="7938" max="7938" width="11.5703125" style="9" customWidth="1"/>
    <col min="7939" max="7939" width="11.85546875" style="9" customWidth="1"/>
    <col min="7940" max="7940" width="11.42578125" style="9" bestFit="1" customWidth="1"/>
    <col min="7941" max="8188" width="9.140625" style="9"/>
    <col min="8189" max="8189" width="63" style="9" bestFit="1" customWidth="1"/>
    <col min="8190" max="8190" width="12.42578125" style="9" customWidth="1"/>
    <col min="8191" max="8191" width="12.5703125" style="9" customWidth="1"/>
    <col min="8192" max="8192" width="11" style="9" customWidth="1"/>
    <col min="8193" max="8193" width="11.140625" style="9" customWidth="1"/>
    <col min="8194" max="8194" width="11.5703125" style="9" customWidth="1"/>
    <col min="8195" max="8195" width="11.85546875" style="9" customWidth="1"/>
    <col min="8196" max="8196" width="11.42578125" style="9" bestFit="1" customWidth="1"/>
    <col min="8197" max="8444" width="9.140625" style="9"/>
    <col min="8445" max="8445" width="63" style="9" bestFit="1" customWidth="1"/>
    <col min="8446" max="8446" width="12.42578125" style="9" customWidth="1"/>
    <col min="8447" max="8447" width="12.5703125" style="9" customWidth="1"/>
    <col min="8448" max="8448" width="11" style="9" customWidth="1"/>
    <col min="8449" max="8449" width="11.140625" style="9" customWidth="1"/>
    <col min="8450" max="8450" width="11.5703125" style="9" customWidth="1"/>
    <col min="8451" max="8451" width="11.85546875" style="9" customWidth="1"/>
    <col min="8452" max="8452" width="11.42578125" style="9" bestFit="1" customWidth="1"/>
    <col min="8453" max="8700" width="9.140625" style="9"/>
    <col min="8701" max="8701" width="63" style="9" bestFit="1" customWidth="1"/>
    <col min="8702" max="8702" width="12.42578125" style="9" customWidth="1"/>
    <col min="8703" max="8703" width="12.5703125" style="9" customWidth="1"/>
    <col min="8704" max="8704" width="11" style="9" customWidth="1"/>
    <col min="8705" max="8705" width="11.140625" style="9" customWidth="1"/>
    <col min="8706" max="8706" width="11.5703125" style="9" customWidth="1"/>
    <col min="8707" max="8707" width="11.85546875" style="9" customWidth="1"/>
    <col min="8708" max="8708" width="11.42578125" style="9" bestFit="1" customWidth="1"/>
    <col min="8709" max="8956" width="9.140625" style="9"/>
    <col min="8957" max="8957" width="63" style="9" bestFit="1" customWidth="1"/>
    <col min="8958" max="8958" width="12.42578125" style="9" customWidth="1"/>
    <col min="8959" max="8959" width="12.5703125" style="9" customWidth="1"/>
    <col min="8960" max="8960" width="11" style="9" customWidth="1"/>
    <col min="8961" max="8961" width="11.140625" style="9" customWidth="1"/>
    <col min="8962" max="8962" width="11.5703125" style="9" customWidth="1"/>
    <col min="8963" max="8963" width="11.85546875" style="9" customWidth="1"/>
    <col min="8964" max="8964" width="11.42578125" style="9" bestFit="1" customWidth="1"/>
    <col min="8965" max="9212" width="9.140625" style="9"/>
    <col min="9213" max="9213" width="63" style="9" bestFit="1" customWidth="1"/>
    <col min="9214" max="9214" width="12.42578125" style="9" customWidth="1"/>
    <col min="9215" max="9215" width="12.5703125" style="9" customWidth="1"/>
    <col min="9216" max="9216" width="11" style="9" customWidth="1"/>
    <col min="9217" max="9217" width="11.140625" style="9" customWidth="1"/>
    <col min="9218" max="9218" width="11.5703125" style="9" customWidth="1"/>
    <col min="9219" max="9219" width="11.85546875" style="9" customWidth="1"/>
    <col min="9220" max="9220" width="11.42578125" style="9" bestFit="1" customWidth="1"/>
    <col min="9221" max="9468" width="9.140625" style="9"/>
    <col min="9469" max="9469" width="63" style="9" bestFit="1" customWidth="1"/>
    <col min="9470" max="9470" width="12.42578125" style="9" customWidth="1"/>
    <col min="9471" max="9471" width="12.5703125" style="9" customWidth="1"/>
    <col min="9472" max="9472" width="11" style="9" customWidth="1"/>
    <col min="9473" max="9473" width="11.140625" style="9" customWidth="1"/>
    <col min="9474" max="9474" width="11.5703125" style="9" customWidth="1"/>
    <col min="9475" max="9475" width="11.85546875" style="9" customWidth="1"/>
    <col min="9476" max="9476" width="11.42578125" style="9" bestFit="1" customWidth="1"/>
    <col min="9477" max="9724" width="9.140625" style="9"/>
    <col min="9725" max="9725" width="63" style="9" bestFit="1" customWidth="1"/>
    <col min="9726" max="9726" width="12.42578125" style="9" customWidth="1"/>
    <col min="9727" max="9727" width="12.5703125" style="9" customWidth="1"/>
    <col min="9728" max="9728" width="11" style="9" customWidth="1"/>
    <col min="9729" max="9729" width="11.140625" style="9" customWidth="1"/>
    <col min="9730" max="9730" width="11.5703125" style="9" customWidth="1"/>
    <col min="9731" max="9731" width="11.85546875" style="9" customWidth="1"/>
    <col min="9732" max="9732" width="11.42578125" style="9" bestFit="1" customWidth="1"/>
    <col min="9733" max="9980" width="9.140625" style="9"/>
    <col min="9981" max="9981" width="63" style="9" bestFit="1" customWidth="1"/>
    <col min="9982" max="9982" width="12.42578125" style="9" customWidth="1"/>
    <col min="9983" max="9983" width="12.5703125" style="9" customWidth="1"/>
    <col min="9984" max="9984" width="11" style="9" customWidth="1"/>
    <col min="9985" max="9985" width="11.140625" style="9" customWidth="1"/>
    <col min="9986" max="9986" width="11.5703125" style="9" customWidth="1"/>
    <col min="9987" max="9987" width="11.85546875" style="9" customWidth="1"/>
    <col min="9988" max="9988" width="11.42578125" style="9" bestFit="1" customWidth="1"/>
    <col min="9989" max="10236" width="9.140625" style="9"/>
    <col min="10237" max="10237" width="63" style="9" bestFit="1" customWidth="1"/>
    <col min="10238" max="10238" width="12.42578125" style="9" customWidth="1"/>
    <col min="10239" max="10239" width="12.5703125" style="9" customWidth="1"/>
    <col min="10240" max="10240" width="11" style="9" customWidth="1"/>
    <col min="10241" max="10241" width="11.140625" style="9" customWidth="1"/>
    <col min="10242" max="10242" width="11.5703125" style="9" customWidth="1"/>
    <col min="10243" max="10243" width="11.85546875" style="9" customWidth="1"/>
    <col min="10244" max="10244" width="11.42578125" style="9" bestFit="1" customWidth="1"/>
    <col min="10245" max="10492" width="9.140625" style="9"/>
    <col min="10493" max="10493" width="63" style="9" bestFit="1" customWidth="1"/>
    <col min="10494" max="10494" width="12.42578125" style="9" customWidth="1"/>
    <col min="10495" max="10495" width="12.5703125" style="9" customWidth="1"/>
    <col min="10496" max="10496" width="11" style="9" customWidth="1"/>
    <col min="10497" max="10497" width="11.140625" style="9" customWidth="1"/>
    <col min="10498" max="10498" width="11.5703125" style="9" customWidth="1"/>
    <col min="10499" max="10499" width="11.85546875" style="9" customWidth="1"/>
    <col min="10500" max="10500" width="11.42578125" style="9" bestFit="1" customWidth="1"/>
    <col min="10501" max="10748" width="9.140625" style="9"/>
    <col min="10749" max="10749" width="63" style="9" bestFit="1" customWidth="1"/>
    <col min="10750" max="10750" width="12.42578125" style="9" customWidth="1"/>
    <col min="10751" max="10751" width="12.5703125" style="9" customWidth="1"/>
    <col min="10752" max="10752" width="11" style="9" customWidth="1"/>
    <col min="10753" max="10753" width="11.140625" style="9" customWidth="1"/>
    <col min="10754" max="10754" width="11.5703125" style="9" customWidth="1"/>
    <col min="10755" max="10755" width="11.85546875" style="9" customWidth="1"/>
    <col min="10756" max="10756" width="11.42578125" style="9" bestFit="1" customWidth="1"/>
    <col min="10757" max="11004" width="9.140625" style="9"/>
    <col min="11005" max="11005" width="63" style="9" bestFit="1" customWidth="1"/>
    <col min="11006" max="11006" width="12.42578125" style="9" customWidth="1"/>
    <col min="11007" max="11007" width="12.5703125" style="9" customWidth="1"/>
    <col min="11008" max="11008" width="11" style="9" customWidth="1"/>
    <col min="11009" max="11009" width="11.140625" style="9" customWidth="1"/>
    <col min="11010" max="11010" width="11.5703125" style="9" customWidth="1"/>
    <col min="11011" max="11011" width="11.85546875" style="9" customWidth="1"/>
    <col min="11012" max="11012" width="11.42578125" style="9" bestFit="1" customWidth="1"/>
    <col min="11013" max="11260" width="9.140625" style="9"/>
    <col min="11261" max="11261" width="63" style="9" bestFit="1" customWidth="1"/>
    <col min="11262" max="11262" width="12.42578125" style="9" customWidth="1"/>
    <col min="11263" max="11263" width="12.5703125" style="9" customWidth="1"/>
    <col min="11264" max="11264" width="11" style="9" customWidth="1"/>
    <col min="11265" max="11265" width="11.140625" style="9" customWidth="1"/>
    <col min="11266" max="11266" width="11.5703125" style="9" customWidth="1"/>
    <col min="11267" max="11267" width="11.85546875" style="9" customWidth="1"/>
    <col min="11268" max="11268" width="11.42578125" style="9" bestFit="1" customWidth="1"/>
    <col min="11269" max="11516" width="9.140625" style="9"/>
    <col min="11517" max="11517" width="63" style="9" bestFit="1" customWidth="1"/>
    <col min="11518" max="11518" width="12.42578125" style="9" customWidth="1"/>
    <col min="11519" max="11519" width="12.5703125" style="9" customWidth="1"/>
    <col min="11520" max="11520" width="11" style="9" customWidth="1"/>
    <col min="11521" max="11521" width="11.140625" style="9" customWidth="1"/>
    <col min="11522" max="11522" width="11.5703125" style="9" customWidth="1"/>
    <col min="11523" max="11523" width="11.85546875" style="9" customWidth="1"/>
    <col min="11524" max="11524" width="11.42578125" style="9" bestFit="1" customWidth="1"/>
    <col min="11525" max="11772" width="9.140625" style="9"/>
    <col min="11773" max="11773" width="63" style="9" bestFit="1" customWidth="1"/>
    <col min="11774" max="11774" width="12.42578125" style="9" customWidth="1"/>
    <col min="11775" max="11775" width="12.5703125" style="9" customWidth="1"/>
    <col min="11776" max="11776" width="11" style="9" customWidth="1"/>
    <col min="11777" max="11777" width="11.140625" style="9" customWidth="1"/>
    <col min="11778" max="11778" width="11.5703125" style="9" customWidth="1"/>
    <col min="11779" max="11779" width="11.85546875" style="9" customWidth="1"/>
    <col min="11780" max="11780" width="11.42578125" style="9" bestFit="1" customWidth="1"/>
    <col min="11781" max="12028" width="9.140625" style="9"/>
    <col min="12029" max="12029" width="63" style="9" bestFit="1" customWidth="1"/>
    <col min="12030" max="12030" width="12.42578125" style="9" customWidth="1"/>
    <col min="12031" max="12031" width="12.5703125" style="9" customWidth="1"/>
    <col min="12032" max="12032" width="11" style="9" customWidth="1"/>
    <col min="12033" max="12033" width="11.140625" style="9" customWidth="1"/>
    <col min="12034" max="12034" width="11.5703125" style="9" customWidth="1"/>
    <col min="12035" max="12035" width="11.85546875" style="9" customWidth="1"/>
    <col min="12036" max="12036" width="11.42578125" style="9" bestFit="1" customWidth="1"/>
    <col min="12037" max="12284" width="9.140625" style="9"/>
    <col min="12285" max="12285" width="63" style="9" bestFit="1" customWidth="1"/>
    <col min="12286" max="12286" width="12.42578125" style="9" customWidth="1"/>
    <col min="12287" max="12287" width="12.5703125" style="9" customWidth="1"/>
    <col min="12288" max="12288" width="11" style="9" customWidth="1"/>
    <col min="12289" max="12289" width="11.140625" style="9" customWidth="1"/>
    <col min="12290" max="12290" width="11.5703125" style="9" customWidth="1"/>
    <col min="12291" max="12291" width="11.85546875" style="9" customWidth="1"/>
    <col min="12292" max="12292" width="11.42578125" style="9" bestFit="1" customWidth="1"/>
    <col min="12293" max="12540" width="9.140625" style="9"/>
    <col min="12541" max="12541" width="63" style="9" bestFit="1" customWidth="1"/>
    <col min="12542" max="12542" width="12.42578125" style="9" customWidth="1"/>
    <col min="12543" max="12543" width="12.5703125" style="9" customWidth="1"/>
    <col min="12544" max="12544" width="11" style="9" customWidth="1"/>
    <col min="12545" max="12545" width="11.140625" style="9" customWidth="1"/>
    <col min="12546" max="12546" width="11.5703125" style="9" customWidth="1"/>
    <col min="12547" max="12547" width="11.85546875" style="9" customWidth="1"/>
    <col min="12548" max="12548" width="11.42578125" style="9" bestFit="1" customWidth="1"/>
    <col min="12549" max="12796" width="9.140625" style="9"/>
    <col min="12797" max="12797" width="63" style="9" bestFit="1" customWidth="1"/>
    <col min="12798" max="12798" width="12.42578125" style="9" customWidth="1"/>
    <col min="12799" max="12799" width="12.5703125" style="9" customWidth="1"/>
    <col min="12800" max="12800" width="11" style="9" customWidth="1"/>
    <col min="12801" max="12801" width="11.140625" style="9" customWidth="1"/>
    <col min="12802" max="12802" width="11.5703125" style="9" customWidth="1"/>
    <col min="12803" max="12803" width="11.85546875" style="9" customWidth="1"/>
    <col min="12804" max="12804" width="11.42578125" style="9" bestFit="1" customWidth="1"/>
    <col min="12805" max="13052" width="9.140625" style="9"/>
    <col min="13053" max="13053" width="63" style="9" bestFit="1" customWidth="1"/>
    <col min="13054" max="13054" width="12.42578125" style="9" customWidth="1"/>
    <col min="13055" max="13055" width="12.5703125" style="9" customWidth="1"/>
    <col min="13056" max="13056" width="11" style="9" customWidth="1"/>
    <col min="13057" max="13057" width="11.140625" style="9" customWidth="1"/>
    <col min="13058" max="13058" width="11.5703125" style="9" customWidth="1"/>
    <col min="13059" max="13059" width="11.85546875" style="9" customWidth="1"/>
    <col min="13060" max="13060" width="11.42578125" style="9" bestFit="1" customWidth="1"/>
    <col min="13061" max="13308" width="9.140625" style="9"/>
    <col min="13309" max="13309" width="63" style="9" bestFit="1" customWidth="1"/>
    <col min="13310" max="13310" width="12.42578125" style="9" customWidth="1"/>
    <col min="13311" max="13311" width="12.5703125" style="9" customWidth="1"/>
    <col min="13312" max="13312" width="11" style="9" customWidth="1"/>
    <col min="13313" max="13313" width="11.140625" style="9" customWidth="1"/>
    <col min="13314" max="13314" width="11.5703125" style="9" customWidth="1"/>
    <col min="13315" max="13315" width="11.85546875" style="9" customWidth="1"/>
    <col min="13316" max="13316" width="11.42578125" style="9" bestFit="1" customWidth="1"/>
    <col min="13317" max="13564" width="9.140625" style="9"/>
    <col min="13565" max="13565" width="63" style="9" bestFit="1" customWidth="1"/>
    <col min="13566" max="13566" width="12.42578125" style="9" customWidth="1"/>
    <col min="13567" max="13567" width="12.5703125" style="9" customWidth="1"/>
    <col min="13568" max="13568" width="11" style="9" customWidth="1"/>
    <col min="13569" max="13569" width="11.140625" style="9" customWidth="1"/>
    <col min="13570" max="13570" width="11.5703125" style="9" customWidth="1"/>
    <col min="13571" max="13571" width="11.85546875" style="9" customWidth="1"/>
    <col min="13572" max="13572" width="11.42578125" style="9" bestFit="1" customWidth="1"/>
    <col min="13573" max="13820" width="9.140625" style="9"/>
    <col min="13821" max="13821" width="63" style="9" bestFit="1" customWidth="1"/>
    <col min="13822" max="13822" width="12.42578125" style="9" customWidth="1"/>
    <col min="13823" max="13823" width="12.5703125" style="9" customWidth="1"/>
    <col min="13824" max="13824" width="11" style="9" customWidth="1"/>
    <col min="13825" max="13825" width="11.140625" style="9" customWidth="1"/>
    <col min="13826" max="13826" width="11.5703125" style="9" customWidth="1"/>
    <col min="13827" max="13827" width="11.85546875" style="9" customWidth="1"/>
    <col min="13828" max="13828" width="11.42578125" style="9" bestFit="1" customWidth="1"/>
    <col min="13829" max="14076" width="9.140625" style="9"/>
    <col min="14077" max="14077" width="63" style="9" bestFit="1" customWidth="1"/>
    <col min="14078" max="14078" width="12.42578125" style="9" customWidth="1"/>
    <col min="14079" max="14079" width="12.5703125" style="9" customWidth="1"/>
    <col min="14080" max="14080" width="11" style="9" customWidth="1"/>
    <col min="14081" max="14081" width="11.140625" style="9" customWidth="1"/>
    <col min="14082" max="14082" width="11.5703125" style="9" customWidth="1"/>
    <col min="14083" max="14083" width="11.85546875" style="9" customWidth="1"/>
    <col min="14084" max="14084" width="11.42578125" style="9" bestFit="1" customWidth="1"/>
    <col min="14085" max="14332" width="9.140625" style="9"/>
    <col min="14333" max="14333" width="63" style="9" bestFit="1" customWidth="1"/>
    <col min="14334" max="14334" width="12.42578125" style="9" customWidth="1"/>
    <col min="14335" max="14335" width="12.5703125" style="9" customWidth="1"/>
    <col min="14336" max="14336" width="11" style="9" customWidth="1"/>
    <col min="14337" max="14337" width="11.140625" style="9" customWidth="1"/>
    <col min="14338" max="14338" width="11.5703125" style="9" customWidth="1"/>
    <col min="14339" max="14339" width="11.85546875" style="9" customWidth="1"/>
    <col min="14340" max="14340" width="11.42578125" style="9" bestFit="1" customWidth="1"/>
    <col min="14341" max="14588" width="9.140625" style="9"/>
    <col min="14589" max="14589" width="63" style="9" bestFit="1" customWidth="1"/>
    <col min="14590" max="14590" width="12.42578125" style="9" customWidth="1"/>
    <col min="14591" max="14591" width="12.5703125" style="9" customWidth="1"/>
    <col min="14592" max="14592" width="11" style="9" customWidth="1"/>
    <col min="14593" max="14593" width="11.140625" style="9" customWidth="1"/>
    <col min="14594" max="14594" width="11.5703125" style="9" customWidth="1"/>
    <col min="14595" max="14595" width="11.85546875" style="9" customWidth="1"/>
    <col min="14596" max="14596" width="11.42578125" style="9" bestFit="1" customWidth="1"/>
    <col min="14597" max="14844" width="9.140625" style="9"/>
    <col min="14845" max="14845" width="63" style="9" bestFit="1" customWidth="1"/>
    <col min="14846" max="14846" width="12.42578125" style="9" customWidth="1"/>
    <col min="14847" max="14847" width="12.5703125" style="9" customWidth="1"/>
    <col min="14848" max="14848" width="11" style="9" customWidth="1"/>
    <col min="14849" max="14849" width="11.140625" style="9" customWidth="1"/>
    <col min="14850" max="14850" width="11.5703125" style="9" customWidth="1"/>
    <col min="14851" max="14851" width="11.85546875" style="9" customWidth="1"/>
    <col min="14852" max="14852" width="11.42578125" style="9" bestFit="1" customWidth="1"/>
    <col min="14853" max="15100" width="9.140625" style="9"/>
    <col min="15101" max="15101" width="63" style="9" bestFit="1" customWidth="1"/>
    <col min="15102" max="15102" width="12.42578125" style="9" customWidth="1"/>
    <col min="15103" max="15103" width="12.5703125" style="9" customWidth="1"/>
    <col min="15104" max="15104" width="11" style="9" customWidth="1"/>
    <col min="15105" max="15105" width="11.140625" style="9" customWidth="1"/>
    <col min="15106" max="15106" width="11.5703125" style="9" customWidth="1"/>
    <col min="15107" max="15107" width="11.85546875" style="9" customWidth="1"/>
    <col min="15108" max="15108" width="11.42578125" style="9" bestFit="1" customWidth="1"/>
    <col min="15109" max="15356" width="9.140625" style="9"/>
    <col min="15357" max="15357" width="63" style="9" bestFit="1" customWidth="1"/>
    <col min="15358" max="15358" width="12.42578125" style="9" customWidth="1"/>
    <col min="15359" max="15359" width="12.5703125" style="9" customWidth="1"/>
    <col min="15360" max="15360" width="11" style="9" customWidth="1"/>
    <col min="15361" max="15361" width="11.140625" style="9" customWidth="1"/>
    <col min="15362" max="15362" width="11.5703125" style="9" customWidth="1"/>
    <col min="15363" max="15363" width="11.85546875" style="9" customWidth="1"/>
    <col min="15364" max="15364" width="11.42578125" style="9" bestFit="1" customWidth="1"/>
    <col min="15365" max="15612" width="9.140625" style="9"/>
    <col min="15613" max="15613" width="63" style="9" bestFit="1" customWidth="1"/>
    <col min="15614" max="15614" width="12.42578125" style="9" customWidth="1"/>
    <col min="15615" max="15615" width="12.5703125" style="9" customWidth="1"/>
    <col min="15616" max="15616" width="11" style="9" customWidth="1"/>
    <col min="15617" max="15617" width="11.140625" style="9" customWidth="1"/>
    <col min="15618" max="15618" width="11.5703125" style="9" customWidth="1"/>
    <col min="15619" max="15619" width="11.85546875" style="9" customWidth="1"/>
    <col min="15620" max="15620" width="11.42578125" style="9" bestFit="1" customWidth="1"/>
    <col min="15621" max="15868" width="9.140625" style="9"/>
    <col min="15869" max="15869" width="63" style="9" bestFit="1" customWidth="1"/>
    <col min="15870" max="15870" width="12.42578125" style="9" customWidth="1"/>
    <col min="15871" max="15871" width="12.5703125" style="9" customWidth="1"/>
    <col min="15872" max="15872" width="11" style="9" customWidth="1"/>
    <col min="15873" max="15873" width="11.140625" style="9" customWidth="1"/>
    <col min="15874" max="15874" width="11.5703125" style="9" customWidth="1"/>
    <col min="15875" max="15875" width="11.85546875" style="9" customWidth="1"/>
    <col min="15876" max="15876" width="11.42578125" style="9" bestFit="1" customWidth="1"/>
    <col min="15877" max="16124" width="9.140625" style="9"/>
    <col min="16125" max="16125" width="63" style="9" bestFit="1" customWidth="1"/>
    <col min="16126" max="16126" width="12.42578125" style="9" customWidth="1"/>
    <col min="16127" max="16127" width="12.5703125" style="9" customWidth="1"/>
    <col min="16128" max="16128" width="11" style="9" customWidth="1"/>
    <col min="16129" max="16129" width="11.140625" style="9" customWidth="1"/>
    <col min="16130" max="16130" width="11.5703125" style="9" customWidth="1"/>
    <col min="16131" max="16131" width="11.85546875" style="9" customWidth="1"/>
    <col min="16132" max="16132" width="11.42578125" style="9" bestFit="1" customWidth="1"/>
    <col min="16133" max="16384" width="9.140625" style="9"/>
  </cols>
  <sheetData>
    <row r="1" spans="1:6" x14ac:dyDescent="0.2">
      <c r="A1" s="205" t="s">
        <v>185</v>
      </c>
      <c r="B1" s="205"/>
      <c r="C1" s="205"/>
      <c r="D1" s="205"/>
      <c r="E1" s="205"/>
      <c r="F1" s="205"/>
    </row>
    <row r="2" spans="1:6" x14ac:dyDescent="0.2">
      <c r="A2" s="206"/>
      <c r="B2" s="206"/>
      <c r="C2" s="206"/>
      <c r="D2" s="206"/>
      <c r="E2" s="206"/>
      <c r="F2" s="206"/>
    </row>
    <row r="3" spans="1:6" ht="45.75" thickBot="1" x14ac:dyDescent="0.3">
      <c r="A3" s="133" t="s">
        <v>18</v>
      </c>
      <c r="B3" s="134" t="s">
        <v>19</v>
      </c>
      <c r="C3" s="134" t="s">
        <v>182</v>
      </c>
      <c r="D3" s="134" t="s">
        <v>183</v>
      </c>
      <c r="E3" s="134" t="s">
        <v>184</v>
      </c>
      <c r="F3" s="135" t="s">
        <v>20</v>
      </c>
    </row>
    <row r="4" spans="1:6" ht="15" x14ac:dyDescent="0.25">
      <c r="A4" s="6" t="s">
        <v>177</v>
      </c>
      <c r="B4" s="7"/>
      <c r="C4" s="7"/>
      <c r="D4" s="7"/>
      <c r="E4" s="7"/>
      <c r="F4" s="8"/>
    </row>
    <row r="5" spans="1:6" ht="15" x14ac:dyDescent="0.25">
      <c r="A5" s="106"/>
      <c r="B5" s="116"/>
      <c r="C5" s="125"/>
      <c r="D5" s="125"/>
      <c r="E5" s="125"/>
      <c r="F5" s="117" t="e">
        <f>AVERAGE(C5:E5)</f>
        <v>#DIV/0!</v>
      </c>
    </row>
    <row r="6" spans="1:6" ht="15" x14ac:dyDescent="0.25">
      <c r="A6" s="10"/>
      <c r="B6" s="116"/>
      <c r="C6" s="125"/>
      <c r="D6" s="125"/>
      <c r="E6" s="125"/>
      <c r="F6" s="117" t="e">
        <f>AVERAGE(C6:E6)</f>
        <v>#DIV/0!</v>
      </c>
    </row>
    <row r="7" spans="1:6" ht="15" x14ac:dyDescent="0.25">
      <c r="A7" s="10"/>
      <c r="B7" s="116"/>
      <c r="C7" s="138"/>
      <c r="D7" s="138"/>
      <c r="E7" s="138"/>
      <c r="F7" s="117" t="e">
        <f>AVERAGE(C7:E7)</f>
        <v>#DIV/0!</v>
      </c>
    </row>
    <row r="8" spans="1:6" ht="15.75" thickBot="1" x14ac:dyDescent="0.3">
      <c r="A8" s="10" t="s">
        <v>181</v>
      </c>
      <c r="B8" s="116"/>
      <c r="C8" s="124"/>
      <c r="D8" s="124"/>
      <c r="E8" s="124"/>
      <c r="F8" s="118" t="e">
        <f>AVERAGE(C8:E8)</f>
        <v>#DIV/0!</v>
      </c>
    </row>
    <row r="9" spans="1:6" ht="15.75" thickBot="1" x14ac:dyDescent="0.3">
      <c r="A9" s="13" t="s">
        <v>0</v>
      </c>
      <c r="B9" s="105">
        <f>SUM(B5:B8)</f>
        <v>0</v>
      </c>
      <c r="C9" s="119">
        <f>SUM(C5:C8)/100</f>
        <v>0</v>
      </c>
      <c r="D9" s="119">
        <f>SUM(D5:D8)/100</f>
        <v>0</v>
      </c>
      <c r="E9" s="119">
        <f>SUM(E5:E8)/100</f>
        <v>0</v>
      </c>
      <c r="F9" s="132" t="e">
        <f>SUM(F5:F8)/100</f>
        <v>#DIV/0!</v>
      </c>
    </row>
    <row r="10" spans="1:6" ht="15" x14ac:dyDescent="0.25">
      <c r="A10" s="93"/>
      <c r="B10" s="120"/>
      <c r="C10" s="126"/>
      <c r="D10" s="126"/>
      <c r="E10" s="126"/>
      <c r="F10" s="127"/>
    </row>
    <row r="11" spans="1:6" ht="15" x14ac:dyDescent="0.25">
      <c r="A11" s="6" t="s">
        <v>179</v>
      </c>
      <c r="B11" s="121"/>
      <c r="C11" s="128"/>
      <c r="D11" s="128"/>
      <c r="E11" s="128"/>
      <c r="F11" s="128"/>
    </row>
    <row r="12" spans="1:6" ht="15" x14ac:dyDescent="0.25">
      <c r="A12" s="106"/>
      <c r="B12" s="116"/>
      <c r="C12" s="125"/>
      <c r="D12" s="125"/>
      <c r="E12" s="125"/>
      <c r="F12" s="117" t="e">
        <f>AVERAGE(C12:E12)</f>
        <v>#DIV/0!</v>
      </c>
    </row>
    <row r="13" spans="1:6" ht="15" x14ac:dyDescent="0.25">
      <c r="A13" s="10"/>
      <c r="B13" s="116"/>
      <c r="C13" s="125"/>
      <c r="D13" s="125"/>
      <c r="E13" s="125"/>
      <c r="F13" s="117" t="e">
        <f>AVERAGE(C13:E13)</f>
        <v>#DIV/0!</v>
      </c>
    </row>
    <row r="14" spans="1:6" ht="15" x14ac:dyDescent="0.25">
      <c r="A14" s="10"/>
      <c r="B14" s="116"/>
      <c r="C14" s="138"/>
      <c r="D14" s="138"/>
      <c r="E14" s="138"/>
      <c r="F14" s="117" t="e">
        <f>AVERAGE(C14:E14)</f>
        <v>#DIV/0!</v>
      </c>
    </row>
    <row r="15" spans="1:6" ht="15.75" thickBot="1" x14ac:dyDescent="0.3">
      <c r="A15" s="10" t="s">
        <v>181</v>
      </c>
      <c r="B15" s="116"/>
      <c r="C15" s="124"/>
      <c r="D15" s="124"/>
      <c r="E15" s="124"/>
      <c r="F15" s="118" t="e">
        <f>AVERAGE(C15:E15)</f>
        <v>#DIV/0!</v>
      </c>
    </row>
    <row r="16" spans="1:6" ht="15.75" thickBot="1" x14ac:dyDescent="0.3">
      <c r="A16" s="13" t="s">
        <v>0</v>
      </c>
      <c r="B16" s="105">
        <f>SUM(B12:B15)</f>
        <v>0</v>
      </c>
      <c r="C16" s="119">
        <f>SUM(C12:C15)/100</f>
        <v>0</v>
      </c>
      <c r="D16" s="119">
        <f>SUM(D12:D15)/100</f>
        <v>0</v>
      </c>
      <c r="E16" s="119">
        <f>SUM(E12:E15)/100</f>
        <v>0</v>
      </c>
      <c r="F16" s="132" t="e">
        <f>SUM(F12:F15)/100</f>
        <v>#DIV/0!</v>
      </c>
    </row>
    <row r="17" spans="1:6" ht="15" x14ac:dyDescent="0.25">
      <c r="A17" s="94"/>
      <c r="B17" s="122"/>
      <c r="C17" s="123"/>
      <c r="D17" s="123"/>
      <c r="E17" s="123"/>
      <c r="F17" s="129"/>
    </row>
    <row r="18" spans="1:6" ht="15" x14ac:dyDescent="0.25">
      <c r="A18" s="6" t="s">
        <v>180</v>
      </c>
      <c r="B18" s="121"/>
      <c r="C18" s="128"/>
      <c r="D18" s="128"/>
      <c r="E18" s="128"/>
      <c r="F18" s="128"/>
    </row>
    <row r="19" spans="1:6" ht="15" x14ac:dyDescent="0.25">
      <c r="A19" s="106"/>
      <c r="B19" s="116"/>
      <c r="C19" s="125"/>
      <c r="D19" s="125"/>
      <c r="E19" s="125"/>
      <c r="F19" s="117" t="e">
        <f>AVERAGE(C19:E19)</f>
        <v>#DIV/0!</v>
      </c>
    </row>
    <row r="20" spans="1:6" ht="15" x14ac:dyDescent="0.25">
      <c r="A20" s="10"/>
      <c r="B20" s="116"/>
      <c r="C20" s="125"/>
      <c r="D20" s="125"/>
      <c r="E20" s="125"/>
      <c r="F20" s="117" t="e">
        <f>AVERAGE(C20:E20)</f>
        <v>#DIV/0!</v>
      </c>
    </row>
    <row r="21" spans="1:6" ht="15" x14ac:dyDescent="0.25">
      <c r="A21" s="10"/>
      <c r="B21" s="116"/>
      <c r="C21" s="138"/>
      <c r="D21" s="138"/>
      <c r="E21" s="138"/>
      <c r="F21" s="139" t="e">
        <f>AVERAGE(C21:E21)</f>
        <v>#DIV/0!</v>
      </c>
    </row>
    <row r="22" spans="1:6" ht="15.75" thickBot="1" x14ac:dyDescent="0.3">
      <c r="A22" s="10" t="s">
        <v>181</v>
      </c>
      <c r="B22" s="116"/>
      <c r="C22" s="130"/>
      <c r="D22" s="130"/>
      <c r="E22" s="130"/>
      <c r="F22" s="131" t="e">
        <f>AVERAGE(C22:E22)</f>
        <v>#DIV/0!</v>
      </c>
    </row>
    <row r="23" spans="1:6" ht="15.75" thickBot="1" x14ac:dyDescent="0.3">
      <c r="A23" s="13" t="s">
        <v>0</v>
      </c>
      <c r="B23" s="105">
        <f>SUM(B19:B22)</f>
        <v>0</v>
      </c>
      <c r="C23" s="119">
        <f>SUM(C19:C22)/100</f>
        <v>0</v>
      </c>
      <c r="D23" s="119">
        <f>SUM(D19:D22)/100</f>
        <v>0</v>
      </c>
      <c r="E23" s="119">
        <f>SUM(E19:E22)/100</f>
        <v>0</v>
      </c>
      <c r="F23" s="132" t="e">
        <f>SUM(F19:F22)/100</f>
        <v>#DIV/0!</v>
      </c>
    </row>
    <row r="24" spans="1:6" ht="15" x14ac:dyDescent="0.25">
      <c r="A24" s="94"/>
      <c r="B24" s="122"/>
      <c r="C24" s="123"/>
      <c r="D24" s="123"/>
      <c r="E24" s="123"/>
      <c r="F24" s="129"/>
    </row>
  </sheetData>
  <mergeCells count="1">
    <mergeCell ref="A1:F2"/>
  </mergeCells>
  <pageMargins left="0.94" right="0.81" top="0.75" bottom="0.75" header="0.3" footer="0.3"/>
  <pageSetup scale="93" fitToHeight="0" orientation="landscape" r:id="rId1"/>
  <headerFooter>
    <oddHeader>&amp;C&amp;F</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zoomScale="93" zoomScaleNormal="93" workbookViewId="0">
      <selection activeCell="G1" sqref="G1:N1"/>
    </sheetView>
  </sheetViews>
  <sheetFormatPr defaultRowHeight="12.75" x14ac:dyDescent="0.2"/>
  <cols>
    <col min="2" max="2" width="10.140625" customWidth="1"/>
    <col min="3" max="3" width="11.28515625" customWidth="1"/>
    <col min="6" max="6" width="29" customWidth="1"/>
    <col min="9" max="9" width="10.5703125" bestFit="1" customWidth="1"/>
    <col min="10" max="10" width="30" customWidth="1"/>
    <col min="13" max="13" width="10.5703125" bestFit="1" customWidth="1"/>
    <col min="14" max="14" width="40.140625" customWidth="1"/>
    <col min="15" max="15" width="0.28515625" customWidth="1"/>
    <col min="16" max="16" width="9" hidden="1" customWidth="1"/>
    <col min="17" max="17" width="10.5703125" bestFit="1" customWidth="1"/>
    <col min="19" max="19" width="10.5703125" bestFit="1" customWidth="1"/>
    <col min="20" max="20" width="9.140625" customWidth="1"/>
    <col min="21" max="21" width="0.140625" customWidth="1"/>
    <col min="22" max="22" width="22.85546875" customWidth="1"/>
  </cols>
  <sheetData>
    <row r="1" spans="1:14" ht="38.25" customHeight="1" x14ac:dyDescent="0.4">
      <c r="A1" s="98" t="s">
        <v>64</v>
      </c>
      <c r="G1" s="207" t="s">
        <v>176</v>
      </c>
      <c r="H1" s="208"/>
      <c r="I1" s="208"/>
      <c r="J1" s="208"/>
      <c r="K1" s="208"/>
      <c r="L1" s="208"/>
      <c r="M1" s="208"/>
      <c r="N1" s="208"/>
    </row>
    <row r="3" spans="1:14" s="97" customFormat="1" ht="18" x14ac:dyDescent="0.25">
      <c r="A3" s="96"/>
    </row>
  </sheetData>
  <mergeCells count="1">
    <mergeCell ref="G1:N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93" zoomScaleNormal="93" workbookViewId="0">
      <selection activeCell="B63" sqref="B63"/>
    </sheetView>
  </sheetViews>
  <sheetFormatPr defaultRowHeight="12.75" x14ac:dyDescent="0.2"/>
  <cols>
    <col min="2" max="2" width="10.140625" customWidth="1"/>
    <col min="3" max="3" width="9.85546875" customWidth="1"/>
    <col min="6" max="6" width="12.85546875" customWidth="1"/>
    <col min="10" max="10" width="19.28515625" customWidth="1"/>
    <col min="14" max="14" width="30.85546875" customWidth="1"/>
    <col min="15" max="15" width="11.28515625" customWidth="1"/>
    <col min="16" max="16" width="9" customWidth="1"/>
    <col min="22" max="22" width="13.5703125" customWidth="1"/>
  </cols>
  <sheetData>
    <row r="1" spans="1:23" ht="38.25" customHeight="1" x14ac:dyDescent="0.4">
      <c r="A1" s="98" t="s">
        <v>64</v>
      </c>
      <c r="G1" s="208" t="s">
        <v>149</v>
      </c>
      <c r="H1" s="208"/>
      <c r="I1" s="208"/>
      <c r="J1" s="208"/>
      <c r="K1" s="208"/>
      <c r="L1" s="208"/>
      <c r="M1" s="208"/>
      <c r="N1" s="208"/>
    </row>
    <row r="3" spans="1:23" s="97" customFormat="1" ht="18" x14ac:dyDescent="0.25">
      <c r="A3" s="96" t="s">
        <v>57</v>
      </c>
    </row>
    <row r="4" spans="1:23" x14ac:dyDescent="0.2">
      <c r="A4" s="101" t="s">
        <v>65</v>
      </c>
      <c r="G4" s="101" t="s">
        <v>66</v>
      </c>
      <c r="K4" s="101" t="s">
        <v>69</v>
      </c>
      <c r="O4" s="101" t="s">
        <v>70</v>
      </c>
    </row>
    <row r="5" spans="1:23" x14ac:dyDescent="0.2">
      <c r="A5" s="95" t="s">
        <v>148</v>
      </c>
      <c r="C5" s="104">
        <v>43900</v>
      </c>
      <c r="G5" s="95" t="s">
        <v>67</v>
      </c>
      <c r="I5" s="99">
        <v>43896</v>
      </c>
      <c r="K5" s="95" t="s">
        <v>67</v>
      </c>
      <c r="M5" s="99">
        <v>43896</v>
      </c>
      <c r="O5" s="95" t="s">
        <v>67</v>
      </c>
      <c r="P5" s="99">
        <v>43896</v>
      </c>
    </row>
    <row r="6" spans="1:23" x14ac:dyDescent="0.2">
      <c r="A6" s="95" t="s">
        <v>80</v>
      </c>
      <c r="D6" s="95"/>
      <c r="G6" s="95" t="s">
        <v>68</v>
      </c>
      <c r="I6" s="95" t="s">
        <v>135</v>
      </c>
      <c r="K6" s="95" t="s">
        <v>68</v>
      </c>
      <c r="M6" s="95" t="s">
        <v>81</v>
      </c>
      <c r="O6" s="95" t="s">
        <v>68</v>
      </c>
      <c r="Q6" s="95" t="s">
        <v>126</v>
      </c>
    </row>
    <row r="7" spans="1:23" ht="77.25" customHeight="1" x14ac:dyDescent="0.2">
      <c r="A7" s="207" t="s">
        <v>147</v>
      </c>
      <c r="B7" s="207"/>
      <c r="C7" s="207"/>
      <c r="D7" s="207"/>
      <c r="E7" s="207"/>
      <c r="F7" s="207"/>
      <c r="G7" s="207" t="s">
        <v>144</v>
      </c>
      <c r="H7" s="207"/>
      <c r="I7" s="207"/>
      <c r="J7" s="207"/>
      <c r="K7" s="207" t="s">
        <v>141</v>
      </c>
      <c r="L7" s="207"/>
      <c r="M7" s="207"/>
      <c r="N7" s="207"/>
      <c r="O7" s="209" t="s">
        <v>125</v>
      </c>
      <c r="P7" s="209"/>
      <c r="Q7" s="209"/>
      <c r="R7" s="209"/>
      <c r="S7" s="209"/>
      <c r="T7" s="209"/>
      <c r="U7" s="209"/>
      <c r="V7" s="209"/>
      <c r="W7" s="209"/>
    </row>
    <row r="8" spans="1:23" ht="51" x14ac:dyDescent="0.2">
      <c r="A8" s="100" t="s">
        <v>82</v>
      </c>
      <c r="B8">
        <v>10</v>
      </c>
      <c r="G8" s="100" t="s">
        <v>82</v>
      </c>
      <c r="H8">
        <v>0</v>
      </c>
      <c r="K8" s="100" t="s">
        <v>82</v>
      </c>
      <c r="L8" s="59">
        <v>8</v>
      </c>
      <c r="O8" s="100" t="s">
        <v>82</v>
      </c>
      <c r="P8" s="59">
        <v>10</v>
      </c>
    </row>
    <row r="11" spans="1:23" x14ac:dyDescent="0.2">
      <c r="A11" s="95" t="s">
        <v>83</v>
      </c>
      <c r="D11" s="103">
        <f>SUM(B8+H8+L8+P8)/4</f>
        <v>7</v>
      </c>
    </row>
    <row r="13" spans="1:23" s="97" customFormat="1" ht="18" x14ac:dyDescent="0.25">
      <c r="A13" s="96" t="s">
        <v>58</v>
      </c>
    </row>
    <row r="14" spans="1:23" x14ac:dyDescent="0.2">
      <c r="A14" s="101" t="s">
        <v>75</v>
      </c>
      <c r="G14" s="101" t="s">
        <v>72</v>
      </c>
      <c r="K14" s="101" t="s">
        <v>73</v>
      </c>
      <c r="Q14" s="101" t="s">
        <v>74</v>
      </c>
    </row>
    <row r="15" spans="1:23" x14ac:dyDescent="0.2">
      <c r="A15" s="95" t="s">
        <v>78</v>
      </c>
      <c r="D15" s="95"/>
      <c r="G15" s="95" t="s">
        <v>145</v>
      </c>
      <c r="J15" s="95"/>
      <c r="K15" s="95" t="s">
        <v>76</v>
      </c>
      <c r="Q15" s="95" t="s">
        <v>76</v>
      </c>
    </row>
    <row r="16" spans="1:23" x14ac:dyDescent="0.2">
      <c r="A16" s="95" t="s">
        <v>79</v>
      </c>
      <c r="G16" s="95" t="s">
        <v>68</v>
      </c>
      <c r="I16" t="s">
        <v>146</v>
      </c>
      <c r="K16" s="95" t="s">
        <v>77</v>
      </c>
      <c r="Q16" s="95" t="s">
        <v>77</v>
      </c>
    </row>
    <row r="17" spans="1:24" ht="93" customHeight="1" x14ac:dyDescent="0.2">
      <c r="A17" s="209" t="s">
        <v>150</v>
      </c>
      <c r="B17" s="209"/>
      <c r="C17" s="209"/>
      <c r="D17" s="209"/>
      <c r="E17" s="209"/>
      <c r="F17" s="209"/>
      <c r="G17" s="207" t="s">
        <v>158</v>
      </c>
      <c r="H17" s="207"/>
      <c r="I17" s="207"/>
      <c r="J17" s="207"/>
      <c r="K17" s="209" t="s">
        <v>92</v>
      </c>
      <c r="L17" s="209"/>
      <c r="M17" s="209"/>
      <c r="N17" s="209"/>
      <c r="O17" s="209"/>
      <c r="P17" s="209"/>
      <c r="Q17" s="210" t="s">
        <v>92</v>
      </c>
      <c r="R17" s="210"/>
      <c r="S17" s="210"/>
      <c r="T17" s="210"/>
      <c r="U17" s="210"/>
      <c r="V17" s="210"/>
    </row>
    <row r="18" spans="1:24" ht="51" x14ac:dyDescent="0.2">
      <c r="A18" s="100" t="s">
        <v>82</v>
      </c>
      <c r="G18" s="100" t="s">
        <v>82</v>
      </c>
      <c r="H18" s="59">
        <v>8</v>
      </c>
      <c r="I18" s="59"/>
      <c r="J18" s="59"/>
      <c r="K18" s="100" t="s">
        <v>82</v>
      </c>
      <c r="L18" s="59">
        <v>8</v>
      </c>
      <c r="M18" s="59"/>
      <c r="N18" s="59"/>
      <c r="O18" s="59"/>
      <c r="P18" s="59"/>
      <c r="Q18" s="100" t="s">
        <v>82</v>
      </c>
      <c r="R18" s="59">
        <v>8</v>
      </c>
    </row>
    <row r="20" spans="1:24" x14ac:dyDescent="0.2">
      <c r="A20" s="95" t="s">
        <v>83</v>
      </c>
      <c r="D20" s="103">
        <f>SUM(B18+H18+L18+R18)/4</f>
        <v>6</v>
      </c>
    </row>
    <row r="22" spans="1:24" s="97" customFormat="1" ht="18" x14ac:dyDescent="0.25">
      <c r="A22" s="96" t="s">
        <v>59</v>
      </c>
    </row>
    <row r="23" spans="1:24" x14ac:dyDescent="0.2">
      <c r="A23" s="101" t="s">
        <v>84</v>
      </c>
      <c r="G23" s="101" t="s">
        <v>86</v>
      </c>
      <c r="K23" s="101" t="s">
        <v>88</v>
      </c>
      <c r="Q23" s="101" t="s">
        <v>90</v>
      </c>
    </row>
    <row r="24" spans="1:24" x14ac:dyDescent="0.2">
      <c r="A24" s="95" t="s">
        <v>78</v>
      </c>
      <c r="D24" s="95"/>
      <c r="G24" s="95" t="s">
        <v>78</v>
      </c>
      <c r="K24" s="95" t="s">
        <v>155</v>
      </c>
      <c r="Q24" s="95" t="s">
        <v>78</v>
      </c>
    </row>
    <row r="25" spans="1:24" x14ac:dyDescent="0.2">
      <c r="A25" s="95" t="s">
        <v>68</v>
      </c>
      <c r="C25" s="95" t="s">
        <v>85</v>
      </c>
      <c r="G25" s="95" t="s">
        <v>68</v>
      </c>
      <c r="I25" s="95" t="s">
        <v>87</v>
      </c>
      <c r="J25" s="95"/>
      <c r="K25" s="95" t="s">
        <v>68</v>
      </c>
      <c r="M25" s="95" t="s">
        <v>89</v>
      </c>
      <c r="Q25" s="95" t="s">
        <v>68</v>
      </c>
      <c r="S25" s="95" t="s">
        <v>91</v>
      </c>
    </row>
    <row r="26" spans="1:24" ht="99" customHeight="1" x14ac:dyDescent="0.2">
      <c r="A26" s="209" t="s">
        <v>140</v>
      </c>
      <c r="B26" s="209"/>
      <c r="C26" s="209"/>
      <c r="D26" s="209"/>
      <c r="E26" s="209"/>
      <c r="F26" s="209"/>
      <c r="G26" s="209" t="s">
        <v>102</v>
      </c>
      <c r="H26" s="209"/>
      <c r="I26" s="209"/>
      <c r="J26" s="209"/>
      <c r="K26" s="209" t="s">
        <v>154</v>
      </c>
      <c r="L26" s="209"/>
      <c r="M26" s="209"/>
      <c r="N26" s="209"/>
      <c r="Q26" s="209" t="s">
        <v>95</v>
      </c>
      <c r="R26" s="209"/>
      <c r="S26" s="209"/>
      <c r="T26" s="209"/>
      <c r="U26" s="209"/>
      <c r="V26" s="102"/>
      <c r="W26" s="102"/>
      <c r="X26" s="102"/>
    </row>
    <row r="27" spans="1:24" ht="51" x14ac:dyDescent="0.2">
      <c r="A27" s="100" t="s">
        <v>82</v>
      </c>
      <c r="B27" s="59">
        <v>10</v>
      </c>
      <c r="G27" s="100" t="s">
        <v>82</v>
      </c>
      <c r="I27" s="59">
        <v>9</v>
      </c>
      <c r="K27" s="100" t="s">
        <v>82</v>
      </c>
      <c r="L27" s="59"/>
      <c r="M27" s="59">
        <v>10</v>
      </c>
      <c r="Q27" s="100" t="s">
        <v>82</v>
      </c>
      <c r="S27" s="59">
        <v>8.5</v>
      </c>
    </row>
    <row r="29" spans="1:24" x14ac:dyDescent="0.2">
      <c r="A29" s="95" t="s">
        <v>83</v>
      </c>
      <c r="D29" s="103">
        <f>SUM(B27+I27+M27+S27)/4</f>
        <v>9.375</v>
      </c>
    </row>
    <row r="31" spans="1:24" s="97" customFormat="1" ht="18" x14ac:dyDescent="0.25">
      <c r="A31" s="96" t="s">
        <v>63</v>
      </c>
    </row>
    <row r="32" spans="1:24" x14ac:dyDescent="0.2">
      <c r="A32" s="101" t="s">
        <v>93</v>
      </c>
      <c r="G32" s="101" t="s">
        <v>71</v>
      </c>
      <c r="K32" s="101" t="s">
        <v>97</v>
      </c>
      <c r="O32" s="101" t="s">
        <v>100</v>
      </c>
    </row>
    <row r="33" spans="1:21" ht="15.75" customHeight="1" x14ac:dyDescent="0.2">
      <c r="A33" s="95" t="s">
        <v>137</v>
      </c>
      <c r="G33" s="95" t="s">
        <v>137</v>
      </c>
      <c r="K33" s="95" t="s">
        <v>78</v>
      </c>
      <c r="O33" s="95" t="s">
        <v>78</v>
      </c>
    </row>
    <row r="34" spans="1:21" x14ac:dyDescent="0.2">
      <c r="A34" s="95" t="s">
        <v>68</v>
      </c>
      <c r="C34" s="95" t="s">
        <v>94</v>
      </c>
      <c r="G34" s="95" t="s">
        <v>68</v>
      </c>
      <c r="I34" s="95" t="s">
        <v>96</v>
      </c>
      <c r="K34" s="95" t="s">
        <v>68</v>
      </c>
      <c r="M34" s="95" t="s">
        <v>98</v>
      </c>
      <c r="O34" s="95" t="s">
        <v>68</v>
      </c>
      <c r="Q34" s="95" t="s">
        <v>101</v>
      </c>
    </row>
    <row r="35" spans="1:21" ht="131.25" customHeight="1" x14ac:dyDescent="0.2">
      <c r="A35" s="209" t="s">
        <v>138</v>
      </c>
      <c r="B35" s="209"/>
      <c r="C35" s="209"/>
      <c r="D35" s="209"/>
      <c r="E35" s="209"/>
      <c r="F35" s="209"/>
      <c r="G35" s="207" t="s">
        <v>159</v>
      </c>
      <c r="H35" s="207"/>
      <c r="I35" s="207"/>
      <c r="J35" s="207"/>
      <c r="K35" s="209" t="s">
        <v>99</v>
      </c>
      <c r="L35" s="209"/>
      <c r="M35" s="209"/>
      <c r="N35" s="209"/>
      <c r="O35" s="209" t="s">
        <v>139</v>
      </c>
      <c r="P35" s="209"/>
      <c r="Q35" s="209"/>
      <c r="R35" s="209"/>
      <c r="S35" s="209"/>
      <c r="T35" s="209"/>
      <c r="U35" s="209"/>
    </row>
    <row r="36" spans="1:21" ht="51" x14ac:dyDescent="0.2">
      <c r="A36" s="100" t="s">
        <v>82</v>
      </c>
      <c r="B36">
        <v>10</v>
      </c>
      <c r="G36" s="100" t="s">
        <v>82</v>
      </c>
      <c r="H36">
        <v>10</v>
      </c>
      <c r="K36" s="100" t="s">
        <v>82</v>
      </c>
      <c r="L36" s="59">
        <v>9</v>
      </c>
      <c r="O36" s="100" t="s">
        <v>82</v>
      </c>
      <c r="P36" s="59">
        <v>8</v>
      </c>
    </row>
    <row r="38" spans="1:21" x14ac:dyDescent="0.2">
      <c r="A38" s="95" t="s">
        <v>83</v>
      </c>
      <c r="D38" s="103">
        <f>SUM(B36+H36+L36+P36)/4</f>
        <v>9.25</v>
      </c>
    </row>
    <row r="40" spans="1:21" s="97" customFormat="1" ht="18" x14ac:dyDescent="0.25">
      <c r="A40" s="96" t="s">
        <v>61</v>
      </c>
    </row>
    <row r="41" spans="1:21" x14ac:dyDescent="0.2">
      <c r="A41" s="101" t="s">
        <v>103</v>
      </c>
      <c r="G41" s="101" t="s">
        <v>105</v>
      </c>
      <c r="K41" s="101" t="s">
        <v>107</v>
      </c>
      <c r="O41" s="101" t="s">
        <v>111</v>
      </c>
    </row>
    <row r="42" spans="1:21" x14ac:dyDescent="0.2">
      <c r="A42" s="95" t="s">
        <v>156</v>
      </c>
      <c r="C42" t="s">
        <v>160</v>
      </c>
      <c r="G42" s="95" t="s">
        <v>78</v>
      </c>
      <c r="K42" s="95" t="s">
        <v>153</v>
      </c>
      <c r="O42" s="95" t="s">
        <v>78</v>
      </c>
    </row>
    <row r="43" spans="1:21" x14ac:dyDescent="0.2">
      <c r="A43" s="95" t="s">
        <v>68</v>
      </c>
      <c r="C43" s="95" t="s">
        <v>104</v>
      </c>
      <c r="G43" s="95" t="s">
        <v>68</v>
      </c>
      <c r="I43" s="95" t="s">
        <v>106</v>
      </c>
      <c r="K43" s="95" t="s">
        <v>68</v>
      </c>
      <c r="M43" s="95" t="s">
        <v>108</v>
      </c>
      <c r="O43" s="95" t="s">
        <v>68</v>
      </c>
      <c r="Q43" s="95" t="s">
        <v>112</v>
      </c>
    </row>
    <row r="44" spans="1:21" ht="63.75" customHeight="1" x14ac:dyDescent="0.2">
      <c r="A44" s="209" t="s">
        <v>151</v>
      </c>
      <c r="B44" s="209"/>
      <c r="C44" s="209"/>
      <c r="D44" s="209"/>
      <c r="G44" s="209" t="s">
        <v>109</v>
      </c>
      <c r="H44" s="209"/>
      <c r="I44" s="209"/>
      <c r="J44" s="209"/>
      <c r="K44" s="209" t="s">
        <v>157</v>
      </c>
      <c r="L44" s="209"/>
      <c r="M44" s="209"/>
      <c r="N44" s="209"/>
      <c r="O44" s="209" t="s">
        <v>113</v>
      </c>
      <c r="P44" s="209"/>
      <c r="Q44" s="209"/>
      <c r="R44" s="209"/>
      <c r="S44" s="209"/>
      <c r="T44" s="209"/>
      <c r="U44" s="209"/>
    </row>
    <row r="45" spans="1:21" ht="51" x14ac:dyDescent="0.2">
      <c r="A45" s="100" t="s">
        <v>82</v>
      </c>
      <c r="B45">
        <v>0</v>
      </c>
      <c r="G45" s="100" t="s">
        <v>82</v>
      </c>
      <c r="H45" s="59">
        <v>9.5</v>
      </c>
      <c r="K45" s="100" t="s">
        <v>82</v>
      </c>
      <c r="L45" s="59">
        <v>10</v>
      </c>
      <c r="O45" s="100" t="s">
        <v>82</v>
      </c>
      <c r="P45" s="59">
        <v>9</v>
      </c>
    </row>
    <row r="47" spans="1:21" x14ac:dyDescent="0.2">
      <c r="A47" s="95" t="s">
        <v>83</v>
      </c>
      <c r="D47" s="103">
        <f>SUM(B45+H45+L45+P45)/4</f>
        <v>7.125</v>
      </c>
    </row>
    <row r="49" spans="1:22" s="97" customFormat="1" ht="18" x14ac:dyDescent="0.25">
      <c r="A49" s="96" t="s">
        <v>114</v>
      </c>
    </row>
    <row r="50" spans="1:22" x14ac:dyDescent="0.2">
      <c r="A50" s="101" t="s">
        <v>115</v>
      </c>
      <c r="G50" s="101" t="s">
        <v>117</v>
      </c>
      <c r="K50" s="101" t="s">
        <v>119</v>
      </c>
      <c r="O50" s="101" t="s">
        <v>121</v>
      </c>
    </row>
    <row r="51" spans="1:22" x14ac:dyDescent="0.2">
      <c r="A51" s="95" t="s">
        <v>137</v>
      </c>
      <c r="G51" s="95" t="s">
        <v>78</v>
      </c>
      <c r="K51" s="95" t="s">
        <v>78</v>
      </c>
      <c r="O51" s="95" t="s">
        <v>78</v>
      </c>
    </row>
    <row r="52" spans="1:22" x14ac:dyDescent="0.2">
      <c r="A52" s="95" t="s">
        <v>68</v>
      </c>
      <c r="C52" s="95" t="s">
        <v>116</v>
      </c>
      <c r="G52" s="95" t="s">
        <v>68</v>
      </c>
      <c r="I52" s="95" t="s">
        <v>118</v>
      </c>
      <c r="K52" s="95" t="s">
        <v>68</v>
      </c>
      <c r="M52" s="95" t="s">
        <v>120</v>
      </c>
      <c r="O52" s="95" t="s">
        <v>68</v>
      </c>
      <c r="Q52" s="95" t="s">
        <v>122</v>
      </c>
    </row>
    <row r="53" spans="1:22" ht="47.25" customHeight="1" x14ac:dyDescent="0.2">
      <c r="A53" s="209" t="s">
        <v>143</v>
      </c>
      <c r="B53" s="209"/>
      <c r="C53" s="209"/>
      <c r="D53" s="209"/>
      <c r="E53" s="209"/>
      <c r="F53" s="209"/>
      <c r="G53" s="209" t="s">
        <v>110</v>
      </c>
      <c r="H53" s="209"/>
      <c r="I53" s="209"/>
      <c r="J53" s="209"/>
      <c r="K53" s="209" t="s">
        <v>123</v>
      </c>
      <c r="L53" s="209"/>
      <c r="M53" s="209"/>
      <c r="N53" s="209"/>
      <c r="O53" s="209" t="s">
        <v>124</v>
      </c>
      <c r="P53" s="209"/>
      <c r="Q53" s="209"/>
      <c r="R53" s="209"/>
    </row>
    <row r="54" spans="1:22" ht="51" x14ac:dyDescent="0.2">
      <c r="A54" s="100" t="s">
        <v>82</v>
      </c>
      <c r="B54" s="59">
        <v>9.5</v>
      </c>
      <c r="G54" s="100" t="s">
        <v>82</v>
      </c>
      <c r="H54" s="59"/>
      <c r="I54" s="95"/>
      <c r="K54" s="100" t="s">
        <v>82</v>
      </c>
      <c r="L54" s="59"/>
      <c r="M54" s="95"/>
      <c r="O54" s="100" t="s">
        <v>82</v>
      </c>
      <c r="P54" s="59"/>
      <c r="Q54" s="95"/>
    </row>
    <row r="56" spans="1:22" x14ac:dyDescent="0.2">
      <c r="A56" s="95" t="s">
        <v>83</v>
      </c>
      <c r="D56" s="103">
        <f>B54+H54+L54+P54/4</f>
        <v>9.5</v>
      </c>
    </row>
    <row r="58" spans="1:22" s="97" customFormat="1" ht="18" x14ac:dyDescent="0.25">
      <c r="A58" s="96" t="s">
        <v>62</v>
      </c>
    </row>
    <row r="59" spans="1:22" x14ac:dyDescent="0.2">
      <c r="A59" s="101" t="s">
        <v>127</v>
      </c>
      <c r="G59" s="101" t="s">
        <v>129</v>
      </c>
      <c r="K59" s="101" t="s">
        <v>131</v>
      </c>
      <c r="O59" s="101" t="s">
        <v>134</v>
      </c>
    </row>
    <row r="60" spans="1:22" x14ac:dyDescent="0.2">
      <c r="A60" s="95" t="s">
        <v>137</v>
      </c>
      <c r="G60" s="95" t="s">
        <v>78</v>
      </c>
      <c r="K60" s="95" t="s">
        <v>137</v>
      </c>
      <c r="O60" s="95" t="s">
        <v>78</v>
      </c>
    </row>
    <row r="61" spans="1:22" x14ac:dyDescent="0.2">
      <c r="A61" s="95" t="s">
        <v>68</v>
      </c>
      <c r="C61" s="95" t="s">
        <v>128</v>
      </c>
      <c r="G61" s="95" t="s">
        <v>68</v>
      </c>
      <c r="I61" s="95" t="s">
        <v>130</v>
      </c>
      <c r="K61" s="95" t="s">
        <v>68</v>
      </c>
      <c r="M61" s="95" t="s">
        <v>132</v>
      </c>
      <c r="O61" s="95" t="s">
        <v>68</v>
      </c>
      <c r="Q61" s="95" t="s">
        <v>133</v>
      </c>
    </row>
    <row r="62" spans="1:22" ht="76.5" customHeight="1" x14ac:dyDescent="0.2">
      <c r="A62" s="209" t="s">
        <v>142</v>
      </c>
      <c r="B62" s="209"/>
      <c r="C62" s="209"/>
      <c r="D62" s="209"/>
      <c r="E62" s="209"/>
      <c r="F62" s="209"/>
      <c r="G62" s="209" t="s">
        <v>124</v>
      </c>
      <c r="H62" s="209"/>
      <c r="I62" s="209"/>
      <c r="J62" s="209"/>
      <c r="K62" s="209" t="s">
        <v>152</v>
      </c>
      <c r="L62" s="209"/>
      <c r="M62" s="209"/>
      <c r="N62" s="209"/>
      <c r="O62" s="211" t="s">
        <v>136</v>
      </c>
      <c r="P62" s="211"/>
      <c r="Q62" s="211"/>
      <c r="R62" s="211"/>
      <c r="S62" s="211"/>
      <c r="T62" s="211"/>
      <c r="U62" s="211"/>
      <c r="V62" s="211"/>
    </row>
    <row r="63" spans="1:22" ht="51" x14ac:dyDescent="0.2">
      <c r="A63" s="100" t="s">
        <v>82</v>
      </c>
      <c r="B63" s="59">
        <v>9</v>
      </c>
      <c r="C63" s="95"/>
      <c r="G63" s="100" t="s">
        <v>82</v>
      </c>
      <c r="H63" s="59"/>
      <c r="I63" s="95"/>
      <c r="K63" s="100" t="s">
        <v>82</v>
      </c>
      <c r="L63" s="59">
        <v>8</v>
      </c>
      <c r="M63" s="95"/>
      <c r="O63" s="100" t="s">
        <v>82</v>
      </c>
      <c r="P63" s="59">
        <v>9.5</v>
      </c>
      <c r="Q63" s="95"/>
    </row>
    <row r="65" spans="1:4" x14ac:dyDescent="0.2">
      <c r="A65" s="95" t="s">
        <v>83</v>
      </c>
      <c r="D65" s="103">
        <f>SUM(B63+H63+L63+P63)/4</f>
        <v>6.625</v>
      </c>
    </row>
  </sheetData>
  <mergeCells count="29">
    <mergeCell ref="O53:R53"/>
    <mergeCell ref="O62:V62"/>
    <mergeCell ref="K26:N26"/>
    <mergeCell ref="A26:F26"/>
    <mergeCell ref="A44:D44"/>
    <mergeCell ref="A35:F35"/>
    <mergeCell ref="G62:J62"/>
    <mergeCell ref="K62:N62"/>
    <mergeCell ref="K35:N35"/>
    <mergeCell ref="A62:F62"/>
    <mergeCell ref="A53:F53"/>
    <mergeCell ref="G53:J53"/>
    <mergeCell ref="K53:N53"/>
    <mergeCell ref="A17:F17"/>
    <mergeCell ref="A7:F7"/>
    <mergeCell ref="O44:U44"/>
    <mergeCell ref="G1:N1"/>
    <mergeCell ref="O7:W7"/>
    <mergeCell ref="K17:P17"/>
    <mergeCell ref="Q17:V17"/>
    <mergeCell ref="K7:N7"/>
    <mergeCell ref="G7:J7"/>
    <mergeCell ref="G17:J17"/>
    <mergeCell ref="O35:U35"/>
    <mergeCell ref="G26:J26"/>
    <mergeCell ref="G44:J44"/>
    <mergeCell ref="K44:N44"/>
    <mergeCell ref="Q26:U26"/>
    <mergeCell ref="G35:J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G14"/>
  <sheetViews>
    <sheetView topLeftCell="A7" zoomScaleNormal="100" workbookViewId="0">
      <selection activeCell="E5" sqref="E5:E6"/>
    </sheetView>
  </sheetViews>
  <sheetFormatPr defaultRowHeight="12.75" x14ac:dyDescent="0.2"/>
  <cols>
    <col min="1" max="1" width="35.140625" customWidth="1"/>
    <col min="2" max="2" width="3.140625" customWidth="1"/>
    <col min="3" max="3" width="77.42578125" customWidth="1"/>
    <col min="4" max="4" width="2.85546875" customWidth="1"/>
    <col min="5" max="5" width="76.85546875" customWidth="1"/>
    <col min="6" max="6" width="2.7109375" customWidth="1"/>
    <col min="7" max="7" width="75.85546875" customWidth="1"/>
  </cols>
  <sheetData>
    <row r="2" spans="1:7" x14ac:dyDescent="0.2">
      <c r="A2" s="61" t="s">
        <v>40</v>
      </c>
      <c r="B2" s="61"/>
      <c r="C2" s="61" t="s">
        <v>41</v>
      </c>
      <c r="D2" s="61"/>
      <c r="E2" s="61" t="s">
        <v>42</v>
      </c>
      <c r="F2" s="61"/>
    </row>
    <row r="3" spans="1:7" ht="15.75" thickBot="1" x14ac:dyDescent="0.3">
      <c r="A3" s="3" t="s">
        <v>18</v>
      </c>
      <c r="B3" s="4"/>
      <c r="C3" s="4" t="s">
        <v>26</v>
      </c>
      <c r="D3" s="4"/>
      <c r="E3" s="4" t="s">
        <v>27</v>
      </c>
      <c r="F3" s="4"/>
      <c r="G3" s="4" t="s">
        <v>29</v>
      </c>
    </row>
    <row r="4" spans="1:7" ht="15" x14ac:dyDescent="0.25">
      <c r="A4" s="6"/>
      <c r="B4" s="7"/>
      <c r="C4" s="7"/>
      <c r="D4" s="7"/>
      <c r="E4" s="7"/>
      <c r="F4" s="7"/>
      <c r="G4" s="7"/>
    </row>
    <row r="5" spans="1:7" ht="66.75" customHeight="1" x14ac:dyDescent="0.25">
      <c r="A5" s="41" t="s">
        <v>31</v>
      </c>
      <c r="B5" s="44"/>
      <c r="C5" s="212" t="s">
        <v>38</v>
      </c>
      <c r="D5" s="49"/>
      <c r="E5" s="212" t="s">
        <v>45</v>
      </c>
      <c r="F5" s="49"/>
      <c r="G5" s="212" t="s">
        <v>46</v>
      </c>
    </row>
    <row r="6" spans="1:7" ht="100.5" customHeight="1" x14ac:dyDescent="0.2">
      <c r="A6" s="42" t="s">
        <v>32</v>
      </c>
      <c r="B6" s="43"/>
      <c r="C6" s="213"/>
      <c r="D6" s="50"/>
      <c r="E6" s="213"/>
      <c r="F6" s="50"/>
      <c r="G6" s="213"/>
    </row>
    <row r="7" spans="1:7" ht="30" x14ac:dyDescent="0.25">
      <c r="A7" s="45" t="s">
        <v>30</v>
      </c>
      <c r="B7" s="44"/>
      <c r="C7" s="216" t="s">
        <v>51</v>
      </c>
      <c r="D7" s="63"/>
      <c r="E7" s="214" t="s">
        <v>54</v>
      </c>
      <c r="F7" s="65"/>
      <c r="G7" s="214" t="s">
        <v>47</v>
      </c>
    </row>
    <row r="8" spans="1:7" ht="315.75" customHeight="1" x14ac:dyDescent="0.2">
      <c r="A8" s="62" t="s">
        <v>39</v>
      </c>
      <c r="B8" s="43"/>
      <c r="C8" s="217"/>
      <c r="D8" s="64"/>
      <c r="E8" s="215"/>
      <c r="F8" s="66"/>
      <c r="G8" s="215"/>
    </row>
    <row r="9" spans="1:7" ht="30" x14ac:dyDescent="0.25">
      <c r="A9" s="46" t="s">
        <v>21</v>
      </c>
      <c r="B9" s="11"/>
      <c r="C9" s="12" t="s">
        <v>33</v>
      </c>
      <c r="D9" s="12"/>
      <c r="E9" s="12" t="s">
        <v>34</v>
      </c>
      <c r="F9" s="12"/>
      <c r="G9" s="12" t="s">
        <v>33</v>
      </c>
    </row>
    <row r="10" spans="1:7" ht="15" x14ac:dyDescent="0.25">
      <c r="A10" s="45" t="s">
        <v>37</v>
      </c>
      <c r="B10" s="44"/>
      <c r="C10" s="227" t="s">
        <v>53</v>
      </c>
      <c r="D10" s="55"/>
      <c r="E10" s="227" t="s">
        <v>50</v>
      </c>
      <c r="F10" s="55"/>
      <c r="G10" s="225" t="s">
        <v>49</v>
      </c>
    </row>
    <row r="11" spans="1:7" ht="99.75" x14ac:dyDescent="0.2">
      <c r="A11" s="47" t="s">
        <v>36</v>
      </c>
      <c r="B11" s="48"/>
      <c r="C11" s="228"/>
      <c r="D11" s="56"/>
      <c r="E11" s="228"/>
      <c r="F11" s="56"/>
      <c r="G11" s="226"/>
    </row>
    <row r="12" spans="1:7" ht="15" x14ac:dyDescent="0.25">
      <c r="A12" s="45" t="s">
        <v>23</v>
      </c>
      <c r="B12" s="218"/>
      <c r="C12" s="223" t="s">
        <v>43</v>
      </c>
      <c r="D12" s="53"/>
      <c r="E12" s="221" t="s">
        <v>44</v>
      </c>
      <c r="F12" s="51"/>
      <c r="G12" s="219" t="s">
        <v>48</v>
      </c>
    </row>
    <row r="13" spans="1:7" ht="117.75" customHeight="1" x14ac:dyDescent="0.2">
      <c r="A13" s="47" t="s">
        <v>35</v>
      </c>
      <c r="B13" s="218"/>
      <c r="C13" s="224"/>
      <c r="D13" s="54"/>
      <c r="E13" s="222"/>
      <c r="F13" s="52"/>
      <c r="G13" s="220"/>
    </row>
    <row r="14" spans="1:7" s="59" customFormat="1" ht="15" x14ac:dyDescent="0.2">
      <c r="A14" s="60" t="s">
        <v>0</v>
      </c>
      <c r="B14" s="57"/>
      <c r="C14" s="58">
        <v>0.55000000000000004</v>
      </c>
      <c r="D14" s="58"/>
      <c r="E14" s="58">
        <v>0.69</v>
      </c>
      <c r="F14" s="58"/>
      <c r="G14" s="58">
        <v>0.69</v>
      </c>
    </row>
  </sheetData>
  <mergeCells count="13">
    <mergeCell ref="B12:B13"/>
    <mergeCell ref="G12:G13"/>
    <mergeCell ref="E12:E13"/>
    <mergeCell ref="C12:C13"/>
    <mergeCell ref="G10:G11"/>
    <mergeCell ref="E10:E11"/>
    <mergeCell ref="C10:C11"/>
    <mergeCell ref="C5:C6"/>
    <mergeCell ref="E5:E6"/>
    <mergeCell ref="G5:G6"/>
    <mergeCell ref="G7:G8"/>
    <mergeCell ref="E7:E8"/>
    <mergeCell ref="C7:C8"/>
  </mergeCells>
  <pageMargins left="0.43" right="0.25" top="0.75" bottom="0.75" header="0.3" footer="0.3"/>
  <pageSetup paperSize="3" scale="77" orientation="landscape" r:id="rId1"/>
  <headerFooter>
    <oddHeader>&amp;C&amp;F</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Required Docs</vt:lpstr>
      <vt:lpstr>Pricing Schedule1</vt:lpstr>
      <vt:lpstr>Pricing Schedule</vt:lpstr>
      <vt:lpstr>PRICE EVAL FORM</vt:lpstr>
      <vt:lpstr>Preliminary Evaluation</vt:lpstr>
      <vt:lpstr>AFTER NEGOTIATIONS</vt:lpstr>
      <vt:lpstr>REFERENCE CHECK LOG</vt:lpstr>
      <vt:lpstr>Reference Checks</vt:lpstr>
      <vt:lpstr>Proposal Evaluation Summary</vt:lpstr>
      <vt:lpstr>'Preliminary Evaluation'!Print_Area</vt:lpstr>
      <vt:lpstr>'Pricing Schedule'!Print_Area</vt:lpstr>
      <vt:lpstr>'Pricing Schedule1'!Print_Area</vt:lpstr>
      <vt:lpstr>'Preliminary Evaluation'!Print_Titles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LaRonda Davis</dc:creator>
  <cp:lastModifiedBy>Karlene Greenhow</cp:lastModifiedBy>
  <cp:lastPrinted>2021-11-11T16:50:05Z</cp:lastPrinted>
  <dcterms:created xsi:type="dcterms:W3CDTF">2017-04-13T15:59:18Z</dcterms:created>
  <dcterms:modified xsi:type="dcterms:W3CDTF">2023-12-01T16:48:01Z</dcterms:modified>
</cp:coreProperties>
</file>